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irexorg.sharepoint.com/sites/YouthExcel/Shared Documents/13. Events and External Engagement/MENA Youth Engagement Event FY25/MENA Youth Event RFA/Attachments/"/>
    </mc:Choice>
  </mc:AlternateContent>
  <xr:revisionPtr revIDLastSave="18" documentId="13_ncr:1_{B4766B2A-D640-4281-AD6C-3BD422C4DEC5}" xr6:coauthVersionLast="47" xr6:coauthVersionMax="47" xr10:uidLastSave="{367F857A-BE7A-4E33-ACAE-FA883E5E21E7}"/>
  <bookViews>
    <workbookView minimized="1" xWindow="2685" yWindow="2685" windowWidth="21600" windowHeight="11175" tabRatio="846" xr2:uid="{00000000-000D-0000-FFFF-FFFF00000000}"/>
  </bookViews>
  <sheets>
    <sheet name="Detailed Budget" sheetId="15" r:id="rId1"/>
  </sheets>
  <externalReferences>
    <externalReference r:id="rId2"/>
  </externalReferences>
  <definedNames>
    <definedName name="budget">'[1]Budget Line Item'!#REF!</definedName>
    <definedName name="CO">#REF!</definedName>
    <definedName name="GBLC">#REF!</definedName>
    <definedName name="Inflation_factor_year_1">'[1]Budget Line Item'!#REF!</definedName>
    <definedName name="Inflation_factor_year_2">'[1]Budget Line Item'!#REF!</definedName>
    <definedName name="Inflation_factor_year_3">'[1]Budget Line Item'!#REF!</definedName>
    <definedName name="Inflation_factor_year_4">'[1]Budget Line Item'!#REF!</definedName>
    <definedName name="Inflation_factor_year_5">'[1]Budget Line Item'!#REF!</definedName>
    <definedName name="LCO">#REF!</definedName>
    <definedName name="LPA">#REF!</definedName>
    <definedName name="LW">#REF!</definedName>
    <definedName name="National_factor_year1">'[1]Budget Line Item'!#REF!</definedName>
    <definedName name="National_factor_year2">'[1]Budget Line Item'!#REF!</definedName>
    <definedName name="National_factor_year3">'[1]Budget Line Item'!#REF!</definedName>
    <definedName name="National_factor_year4">'[1]Budget Line Item'!#REF!</definedName>
    <definedName name="National_factor_year5">'[1]Budget Line Item'!#REF!</definedName>
    <definedName name="PA">#REF!</definedName>
    <definedName name="PI">#REF!</definedName>
    <definedName name="_xlnm.Print_Area" localSheetId="0">'Detailed Budget'!$A$8:$G$67</definedName>
    <definedName name="_xlnm.Print_Titles" localSheetId="0">'Detailed Budget'!$8:$8</definedName>
    <definedName name="S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5" l="1"/>
  <c r="C54" i="15"/>
  <c r="G53" i="15"/>
  <c r="C53" i="15"/>
  <c r="G52" i="15"/>
  <c r="C52" i="15"/>
  <c r="G51" i="15"/>
  <c r="C51" i="15"/>
  <c r="G50" i="15"/>
  <c r="C50" i="15"/>
  <c r="H56" i="15"/>
  <c r="G40" i="15"/>
  <c r="C40" i="15"/>
  <c r="H40" i="15" s="1"/>
  <c r="G46" i="15"/>
  <c r="G47" i="15"/>
  <c r="G48" i="15"/>
  <c r="G49" i="15"/>
  <c r="G45" i="15"/>
  <c r="G41" i="15"/>
  <c r="G35" i="15"/>
  <c r="G36" i="15"/>
  <c r="G34" i="15"/>
  <c r="G26" i="15"/>
  <c r="G27" i="15"/>
  <c r="G25" i="15"/>
  <c r="G28" i="15" s="1"/>
  <c r="G12" i="15"/>
  <c r="G13" i="15"/>
  <c r="G14" i="15"/>
  <c r="G15" i="15"/>
  <c r="G11" i="15"/>
  <c r="C46" i="15"/>
  <c r="C47" i="15"/>
  <c r="C48" i="15"/>
  <c r="C49" i="15"/>
  <c r="C45" i="15"/>
  <c r="G42" i="15"/>
  <c r="C41" i="15"/>
  <c r="H41" i="15" s="1"/>
  <c r="C35" i="15"/>
  <c r="H35" i="15" s="1"/>
  <c r="C36" i="15"/>
  <c r="H36" i="15" s="1"/>
  <c r="C34" i="15"/>
  <c r="H34" i="15" s="1"/>
  <c r="C26" i="15"/>
  <c r="C27" i="15"/>
  <c r="C25" i="15"/>
  <c r="C20" i="15"/>
  <c r="C21" i="15"/>
  <c r="C19" i="15"/>
  <c r="C12" i="15"/>
  <c r="H12" i="15" s="1"/>
  <c r="C13" i="15"/>
  <c r="H13" i="15" s="1"/>
  <c r="C14" i="15"/>
  <c r="H14" i="15" s="1"/>
  <c r="C15" i="15"/>
  <c r="H15" i="15" s="1"/>
  <c r="C11" i="15"/>
  <c r="H11" i="15" s="1"/>
  <c r="H37" i="15"/>
  <c r="F20" i="15"/>
  <c r="F21" i="15"/>
  <c r="F19" i="15"/>
  <c r="E21" i="15"/>
  <c r="G21" i="15" s="1"/>
  <c r="E20" i="15"/>
  <c r="G20" i="15" s="1"/>
  <c r="E19" i="15"/>
  <c r="G19" i="15" s="1"/>
  <c r="H31" i="15"/>
  <c r="G37" i="15"/>
  <c r="H42" i="15"/>
  <c r="G16" i="15" l="1"/>
  <c r="G22" i="15"/>
  <c r="H16" i="15"/>
  <c r="G57" i="15"/>
  <c r="G56" i="15"/>
  <c r="H45" i="15"/>
  <c r="H49" i="15"/>
  <c r="H48" i="15"/>
  <c r="H47" i="15"/>
  <c r="H46" i="15"/>
  <c r="H19" i="15"/>
  <c r="H21" i="15"/>
  <c r="H20" i="15"/>
  <c r="H25" i="15"/>
  <c r="H27" i="15"/>
  <c r="H26" i="15"/>
  <c r="G58" i="15" l="1"/>
  <c r="G60" i="15" s="1"/>
  <c r="G63" i="15" s="1"/>
  <c r="H50" i="15"/>
  <c r="H28" i="15"/>
  <c r="H22" i="15"/>
  <c r="H57" i="15" s="1"/>
  <c r="H58" i="15" s="1"/>
  <c r="H60" i="15" s="1"/>
  <c r="H63" i="15" s="1"/>
  <c r="G64" i="15" l="1"/>
  <c r="G67" i="15" s="1"/>
  <c r="G68" i="15" s="1"/>
  <c r="H64" i="15"/>
  <c r="H67" i="15" s="1"/>
</calcChain>
</file>

<file path=xl/sharedStrings.xml><?xml version="1.0" encoding="utf-8"?>
<sst xmlns="http://schemas.openxmlformats.org/spreadsheetml/2006/main" count="85" uniqueCount="76">
  <si>
    <t>Project Name</t>
  </si>
  <si>
    <t>USAID Youth Excel: Our Knowledge, Leading Change</t>
  </si>
  <si>
    <t xml:space="preserve">Please fill out all cells highlighted in yellow following guidance in Column K. The budget template has been prepopulated but please adjust as needed for project implementation and highlight changes in yellow. </t>
  </si>
  <si>
    <t>Organization Name</t>
  </si>
  <si>
    <t>Insert your organization's name</t>
  </si>
  <si>
    <t>Request For Application</t>
  </si>
  <si>
    <t>Duration</t>
  </si>
  <si>
    <t>Country</t>
  </si>
  <si>
    <t>Exchange Rate from Local Currency to USD</t>
  </si>
  <si>
    <t>Insert the exchange rate you used to convert costs between currencies; recommended to use OANDA.com</t>
  </si>
  <si>
    <t>ITEM</t>
  </si>
  <si>
    <t>RATE (Local Currency)</t>
  </si>
  <si>
    <t>RATE (USD)</t>
  </si>
  <si>
    <t>UNIT</t>
  </si>
  <si>
    <t>LOE</t>
  </si>
  <si>
    <t>QTY</t>
  </si>
  <si>
    <t>AMT (Local Currency)</t>
  </si>
  <si>
    <t>AMT (USD)</t>
  </si>
  <si>
    <t>NOTES</t>
  </si>
  <si>
    <t xml:space="preserve">Please use the budget narrative to elaborate on your budget and justify costs. The notes section can be used for budget assumptions (i.e., number of people, number of days, etc.) to clarify calculations. </t>
  </si>
  <si>
    <t>LABOR (Personnel)</t>
  </si>
  <si>
    <t>Budget employees supporting the project under this category. Budget other contractors (for instance, consultants, interns, service providers, etc.) under the contractual category.</t>
  </si>
  <si>
    <t>month</t>
  </si>
  <si>
    <t xml:space="preserve">Column A: Item: Position Title. </t>
  </si>
  <si>
    <t xml:space="preserve">Column B: Rate: Total Monthly Salary Rate. Use actual contract rate, organizational salary scale, or market research. </t>
  </si>
  <si>
    <t xml:space="preserve">Column D: Unit: Months </t>
  </si>
  <si>
    <t xml:space="preserve">Column E: LOE (Level of Effort): Percentage of time that will be spent supporting project (i.e., 2.5 days per week = 50% LOE). Please adjust proposed LOEs as required. </t>
  </si>
  <si>
    <t>Subtotal Labor</t>
  </si>
  <si>
    <t>FRINGE BENEFITS</t>
  </si>
  <si>
    <t xml:space="preserve">Budget benefits that your organization currently provides to eligible staff. These may include social security and other contributions mandated by labor law, and other standard benefits offered by organizational policy. These will be prorated by average level of effort of project personnel. </t>
  </si>
  <si>
    <t>person/month</t>
  </si>
  <si>
    <t xml:space="preserve">Column A: List each type of benefit </t>
  </si>
  <si>
    <t xml:space="preserve">Column B: Estimate average cost of each benefit per person per month. </t>
  </si>
  <si>
    <t xml:space="preserve">Column E: Prorate by average level of effort on Youth Excel. </t>
  </si>
  <si>
    <t>Subtotal Benefits</t>
  </si>
  <si>
    <t>TRAVEL</t>
  </si>
  <si>
    <t>Column A: Write mode of transportation</t>
  </si>
  <si>
    <t>Column B: estimate cost based on market research (quotes), per diem based on established organizational rates, historic costs</t>
  </si>
  <si>
    <t>Subtotal Travel</t>
  </si>
  <si>
    <t>EQUIPMENT &gt;$5,000/item</t>
  </si>
  <si>
    <t>Equipment over $5,000 will not be funded, except with special approval.  </t>
  </si>
  <si>
    <t>Subtotal Equipment &gt;$5,000/item</t>
  </si>
  <si>
    <t>SUPPLIES &lt;$5,000/item</t>
  </si>
  <si>
    <t xml:space="preserve">Budget supplies less than $5,000. The number of supplies should relate to the number of employees supporting the project (for example, 1 laptop if there is 1 full-time employee) or number of participants.  </t>
  </si>
  <si>
    <t>each</t>
  </si>
  <si>
    <t>Column A: list each supply</t>
  </si>
  <si>
    <t>Column B: estimate the cost of each supply per item based on market research (quotes)</t>
  </si>
  <si>
    <t>Column F: list the number of items required for the project</t>
  </si>
  <si>
    <t>Subtotal Supplies &lt;$5,000/item</t>
  </si>
  <si>
    <t>CONTRACTUAL</t>
  </si>
  <si>
    <t xml:space="preserve">Budget consultants providing short-term specialized expertise/skills or other types of contracts under the contractual category. No subgrants to partner organizations will be funded, except with special approval.   </t>
  </si>
  <si>
    <t>Subtotal Contractual</t>
  </si>
  <si>
    <t>OTHER DIRECT COSTS</t>
  </si>
  <si>
    <t>Budget activity costs and other operational costs for the project that are not covered by indirect cost rate</t>
  </si>
  <si>
    <t>Accommodation Fund</t>
  </si>
  <si>
    <t>pool</t>
  </si>
  <si>
    <t>Recommended 3% of total direct costs to support inclusion of participants with disabilities.</t>
  </si>
  <si>
    <t>Protection Fund</t>
  </si>
  <si>
    <t>Recommended 5% of total direct costs to support protection of youth. </t>
  </si>
  <si>
    <t>Subtotal Other Direct Costs</t>
  </si>
  <si>
    <t>TOTAL Direct Costs</t>
  </si>
  <si>
    <t>INDIRECT COSTS</t>
  </si>
  <si>
    <t>You may elect to charge indirect costs as a percentage of total direct costs based on your negotiated indirect cost rate agreement with the U.S. Goverment or 10% de minimis cost rate.</t>
  </si>
  <si>
    <t>Indirect cost rate</t>
  </si>
  <si>
    <t>direct costs</t>
  </si>
  <si>
    <t xml:space="preserve">Indirect costs cover shared organizational executive/administrative salaries and general operating costs, and these types of costs should be excluded from direct costs. </t>
  </si>
  <si>
    <t>Total Indirect Costs</t>
  </si>
  <si>
    <t>TOTAL PROJECT COST</t>
  </si>
  <si>
    <t>Check</t>
  </si>
  <si>
    <t xml:space="preserve">Column F: QTY (Quantity): Number of Months = 6 </t>
  </si>
  <si>
    <t>Budget staff travel (participant transportation can be budgeted in other direct costs).</t>
  </si>
  <si>
    <t>FY25-Youth Excel-MENA-01</t>
  </si>
  <si>
    <t>Morcco</t>
  </si>
  <si>
    <t>15 April 2025- 15 October 2025</t>
  </si>
  <si>
    <t>Program Manager</t>
  </si>
  <si>
    <t xml:space="preserve">Recommended level of effort for Program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</si>
</sst>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quot;$&quot;#,##0"/>
    <numFmt numFmtId="168" formatCode="&quot;On&quot;;&quot;On&quot;;&quot;Off&quot;"/>
    <numFmt numFmtId="169" formatCode="00\-0000\-00\-0000\-000"/>
    <numFmt numFmtId="170" formatCode="_([$€-2]* #,##0.00_);_([$€-2]* \(#,##0.00\);_([$€-2]* &quot;-&quot;??_)"/>
    <numFmt numFmtId="171" formatCode="#,##0."/>
    <numFmt numFmtId="172" formatCode="m/d/yy\ h:mm"/>
    <numFmt numFmtId="173" formatCode="#,###,##0.00;\(#,###,##0.00\)"/>
    <numFmt numFmtId="174" formatCode="&quot;$&quot;#,###,##0.00;\(&quot;$&quot;#,###,##0.00\)"/>
    <numFmt numFmtId="175" formatCode="#,##0.00%;\(#,##0.00%\)"/>
    <numFmt numFmtId="176" formatCode="mm/dd/yy"/>
    <numFmt numFmtId="177" formatCode="#,##0;#,##0;;"/>
    <numFmt numFmtId="178" formatCode="0.00_)"/>
    <numFmt numFmtId="179" formatCode="0_)"/>
    <numFmt numFmtId="180" formatCode="General_)"/>
    <numFmt numFmtId="181" formatCode="#,##0.000_);[Red]\(#,##0.000\)"/>
    <numFmt numFmtId="182" formatCode="&quot;FY94P&quot;#"/>
    <numFmt numFmtId="183" formatCode="00\-0000\-00\-0000"/>
    <numFmt numFmtId="184" formatCode="_(* #,##0,_);_(* \(#,##0,\);_(@_)"/>
    <numFmt numFmtId="185" formatCode="_(* #,##0.000_);_(* \(#,##0.000\);_(* &quot;-&quot;??_);_(@_)"/>
    <numFmt numFmtId="186" formatCode="_([$USD]\ * #,##0.00_);_([$USD]\ * \(#,##0.00\);_([$USD]\ * &quot;-&quot;??_);_(@_)"/>
    <numFmt numFmtId="187" formatCode="[$USD]\ #,##0.00"/>
  </numFmts>
  <fonts count="90">
    <font>
      <sz val="10"/>
      <name val="Arial"/>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10"/>
      <color indexed="8"/>
      <name val="Arial"/>
      <family val="2"/>
    </font>
    <font>
      <sz val="11"/>
      <color indexed="8"/>
      <name val="Calibri"/>
      <family val="2"/>
    </font>
    <font>
      <sz val="11"/>
      <color indexed="9"/>
      <name val="Calibri"/>
      <family val="2"/>
    </font>
    <font>
      <b/>
      <sz val="11"/>
      <color indexed="8"/>
      <name val="Calibri"/>
      <family val="2"/>
    </font>
    <font>
      <sz val="10"/>
      <name val="Times New Roman"/>
      <family val="1"/>
    </font>
    <font>
      <sz val="10"/>
      <name val="Times New Roman"/>
      <family val="1"/>
      <charset val="204"/>
    </font>
    <font>
      <b/>
      <sz val="18"/>
      <color indexed="62"/>
      <name val="Cambria"/>
      <family val="2"/>
    </font>
    <font>
      <sz val="10"/>
      <name val="Arial"/>
      <family val="2"/>
    </font>
    <font>
      <u/>
      <sz val="10"/>
      <color indexed="12"/>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indexed="8"/>
      <name val="ＭＳ Ｐゴシック"/>
      <family val="3"/>
      <charset val="128"/>
    </font>
    <font>
      <sz val="11"/>
      <color indexed="9"/>
      <name val="ＭＳ Ｐゴシック"/>
      <family val="3"/>
      <charset val="128"/>
    </font>
    <font>
      <sz val="12"/>
      <color indexed="8"/>
      <name val="Arial"/>
      <family val="2"/>
    </font>
    <font>
      <sz val="14"/>
      <color indexed="8"/>
      <name val="Arial"/>
      <family val="2"/>
    </font>
    <font>
      <sz val="11"/>
      <name val="Arial"/>
      <family val="2"/>
    </font>
    <font>
      <sz val="10"/>
      <name val="Arial"/>
      <family val="2"/>
      <charset val="204"/>
    </font>
    <font>
      <sz val="12"/>
      <name val="Times New Roman"/>
      <family val="1"/>
    </font>
    <font>
      <sz val="11"/>
      <name val="Arial"/>
      <family val="2"/>
      <charset val="204"/>
    </font>
    <font>
      <sz val="10"/>
      <name val="Helv"/>
    </font>
    <font>
      <sz val="1"/>
      <color indexed="8"/>
      <name val="Courier"/>
      <family val="3"/>
    </font>
    <font>
      <i/>
      <sz val="9"/>
      <name val="Helv"/>
    </font>
    <font>
      <sz val="10"/>
      <name val="MS Sans Serif"/>
      <family val="2"/>
    </font>
    <font>
      <sz val="12"/>
      <color indexed="24"/>
      <name val="Arial"/>
      <family val="2"/>
    </font>
    <font>
      <sz val="10"/>
      <color indexed="0"/>
      <name val="Arial"/>
      <family val="2"/>
    </font>
    <font>
      <sz val="9"/>
      <name val="Tms Rmn"/>
    </font>
    <font>
      <sz val="12"/>
      <name val="Tms Rmn"/>
    </font>
    <font>
      <u/>
      <sz val="6"/>
      <color indexed="12"/>
      <name val="Helv"/>
    </font>
    <font>
      <u/>
      <sz val="7"/>
      <color indexed="12"/>
      <name val="Helv"/>
    </font>
    <font>
      <sz val="12"/>
      <name val="Helv"/>
    </font>
    <font>
      <sz val="9"/>
      <name val="Helv"/>
    </font>
    <font>
      <b/>
      <i/>
      <sz val="16"/>
      <name val="Helv"/>
    </font>
    <font>
      <b/>
      <sz val="10"/>
      <name val="MS Sans Serif"/>
      <family val="2"/>
    </font>
    <font>
      <sz val="9"/>
      <name val="Arial"/>
      <family val="2"/>
    </font>
    <font>
      <sz val="10"/>
      <name val="Arial MT"/>
    </font>
    <font>
      <b/>
      <sz val="12"/>
      <color indexed="8"/>
      <name val="Times New Roman"/>
      <family val="1"/>
    </font>
    <font>
      <b/>
      <sz val="10"/>
      <color indexed="8"/>
      <name val="Times New Roman"/>
      <family val="1"/>
    </font>
    <font>
      <b/>
      <i/>
      <sz val="10"/>
      <color indexed="8"/>
      <name val="Times New Roman"/>
      <family val="1"/>
    </font>
    <font>
      <sz val="10"/>
      <color indexed="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2"/>
      <name val="Courier"/>
      <family val="3"/>
    </font>
    <font>
      <b/>
      <sz val="10"/>
      <name val="Arial"/>
      <family val="2"/>
      <charset val="204"/>
    </font>
    <font>
      <sz val="11"/>
      <color theme="1"/>
      <name val="Calibri"/>
      <family val="2"/>
      <scheme val="minor"/>
    </font>
    <font>
      <b/>
      <sz val="11"/>
      <color theme="3"/>
      <name val="Calibri"/>
      <family val="2"/>
      <scheme val="minor"/>
    </font>
    <font>
      <u/>
      <sz val="11"/>
      <color theme="10"/>
      <name val="Calibri"/>
      <family val="2"/>
      <scheme val="minor"/>
    </font>
    <font>
      <u/>
      <sz val="10"/>
      <color theme="10"/>
      <name val="Helv"/>
    </font>
    <font>
      <u/>
      <sz val="11"/>
      <color theme="10"/>
      <name val="Calibri"/>
      <family val="2"/>
    </font>
    <font>
      <sz val="11"/>
      <color theme="1"/>
      <name val="Arial"/>
      <family val="2"/>
    </font>
    <font>
      <sz val="11"/>
      <color theme="1"/>
      <name val="Calibri"/>
      <family val="2"/>
      <charset val="178"/>
      <scheme val="minor"/>
    </font>
    <font>
      <b/>
      <sz val="12"/>
      <color theme="0"/>
      <name val="Calibri"/>
      <family val="2"/>
      <scheme val="minor"/>
    </font>
    <font>
      <b/>
      <sz val="10"/>
      <color theme="0"/>
      <name val="Arial"/>
      <family val="2"/>
    </font>
    <font>
      <sz val="12"/>
      <color theme="0"/>
      <name val="Calibri"/>
      <family val="2"/>
      <scheme val="minor"/>
    </font>
    <font>
      <b/>
      <i/>
      <sz val="12"/>
      <color theme="0"/>
      <name val="Calibri"/>
      <family val="2"/>
      <scheme val="minor"/>
    </font>
    <font>
      <b/>
      <sz val="12"/>
      <color rgb="FFFFFFFF"/>
      <name val="Calibri"/>
      <family val="2"/>
      <charset val="1"/>
    </font>
    <font>
      <i/>
      <sz val="10"/>
      <name val="Arial"/>
      <family val="2"/>
    </font>
    <font>
      <b/>
      <i/>
      <sz val="10"/>
      <name val="Arial"/>
      <family val="2"/>
    </font>
    <font>
      <sz val="10"/>
      <color rgb="FF000000"/>
      <name val="Arial"/>
      <family val="2"/>
    </font>
    <font>
      <sz val="10"/>
      <color rgb="FFFF0000"/>
      <name val="Arial"/>
      <family val="2"/>
    </font>
    <font>
      <b/>
      <sz val="11"/>
      <color rgb="FF000000"/>
      <name val="Gill Sans MT"/>
      <charset val="1"/>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rgb="FF075254"/>
        <bgColor indexed="64"/>
      </patternFill>
    </fill>
    <fill>
      <patternFill patternType="solid">
        <fgColor rgb="FFD8E6E6"/>
        <bgColor indexed="64"/>
      </patternFill>
    </fill>
    <fill>
      <patternFill patternType="solid">
        <fgColor rgb="FF9AA7A7"/>
        <bgColor indexed="64"/>
      </patternFill>
    </fill>
    <fill>
      <patternFill patternType="solid">
        <fgColor rgb="FFFFFF00"/>
        <bgColor indexed="64"/>
      </patternFill>
    </fill>
    <fill>
      <patternFill patternType="solid">
        <fgColor rgb="FF075254"/>
        <bgColor rgb="FF1F497D"/>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double">
        <color indexed="0"/>
      </top>
      <bottom/>
      <diagonal/>
    </border>
    <border>
      <left style="double">
        <color indexed="64"/>
      </left>
      <right style="thin">
        <color indexed="64"/>
      </right>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theme="4" tint="0.39997558519241921"/>
      </bottom>
      <diagonal/>
    </border>
    <border>
      <left style="medium">
        <color rgb="FF000000"/>
      </left>
      <right/>
      <top/>
      <bottom/>
      <diagonal/>
    </border>
  </borders>
  <cellStyleXfs count="351">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8" fillId="17" borderId="0" applyNumberFormat="0" applyBorder="0" applyAlignment="0" applyProtection="0"/>
    <xf numFmtId="0" fontId="8" fillId="18"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9"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9" fillId="21"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4"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6" borderId="0" applyNumberFormat="0" applyBorder="0" applyAlignment="0" applyProtection="0"/>
    <xf numFmtId="0" fontId="9" fillId="27" borderId="0" applyNumberFormat="0" applyBorder="0" applyAlignment="0" applyProtection="0"/>
    <xf numFmtId="3" fontId="30" fillId="0" borderId="0" applyNumberFormat="0" applyFill="0" applyBorder="0" applyAlignment="0" applyProtection="0"/>
    <xf numFmtId="3" fontId="31" fillId="0" borderId="0" applyNumberFormat="0" applyFill="0" applyBorder="0" applyAlignment="0" applyProtection="0"/>
    <xf numFmtId="169" fontId="6" fillId="0" borderId="0" applyFont="0" applyFill="0" applyBorder="0" applyAlignment="0" applyProtection="0"/>
    <xf numFmtId="0" fontId="16" fillId="3" borderId="0" applyNumberFormat="0" applyBorder="0" applyAlignment="0" applyProtection="0"/>
    <xf numFmtId="0" fontId="17" fillId="28" borderId="1" applyNumberFormat="0" applyAlignment="0" applyProtection="0"/>
    <xf numFmtId="0" fontId="18" fillId="29" borderId="2"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4"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0" fontId="36" fillId="0" borderId="0"/>
    <xf numFmtId="170" fontId="36"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171" fontId="37" fillId="0" borderId="0">
      <protection locked="0"/>
    </xf>
    <xf numFmtId="170" fontId="36" fillId="0" borderId="0"/>
    <xf numFmtId="0" fontId="36" fillId="0" borderId="0"/>
    <xf numFmtId="170" fontId="36" fillId="0" borderId="0"/>
    <xf numFmtId="0" fontId="36" fillId="0" borderId="0"/>
    <xf numFmtId="170" fontId="36" fillId="0" borderId="0"/>
    <xf numFmtId="170" fontId="36" fillId="0" borderId="0"/>
    <xf numFmtId="44" fontId="3" fillId="0" borderId="0" applyFont="0" applyFill="0" applyBorder="0" applyAlignment="0" applyProtection="0"/>
    <xf numFmtId="44" fontId="73" fillId="0" borderId="0" applyFont="0" applyFill="0" applyBorder="0" applyAlignment="0" applyProtection="0"/>
    <xf numFmtId="44" fontId="3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0" fontId="3" fillId="0" borderId="0" applyFont="0" applyFill="0" applyBorder="0" applyAlignment="0" applyProtection="0"/>
    <xf numFmtId="172" fontId="3" fillId="0" borderId="0" applyFont="0" applyFill="0" applyBorder="0" applyAlignment="0" applyProtection="0"/>
    <xf numFmtId="170" fontId="38" fillId="0" borderId="0">
      <alignment horizontal="left" vertical="top" wrapText="1"/>
    </xf>
    <xf numFmtId="7" fontId="39" fillId="0" borderId="0" applyFont="0" applyFill="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170" fontId="5" fillId="0" borderId="0" applyFont="0" applyFill="0" applyBorder="0" applyAlignment="0" applyProtection="0"/>
    <xf numFmtId="0" fontId="19" fillId="0" borderId="0" applyNumberFormat="0" applyFill="0" applyBorder="0" applyAlignment="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2" fontId="3" fillId="0" borderId="0" applyFont="0" applyFill="0" applyBorder="0" applyAlignment="0" applyProtection="0"/>
    <xf numFmtId="2" fontId="3" fillId="0" borderId="0" applyFont="0" applyFill="0" applyBorder="0" applyAlignment="0" applyProtection="0"/>
    <xf numFmtId="173" fontId="41" fillId="0" borderId="0"/>
    <xf numFmtId="174" fontId="41" fillId="0" borderId="0"/>
    <xf numFmtId="175" fontId="41" fillId="0" borderId="0"/>
    <xf numFmtId="0" fontId="20" fillId="4" borderId="0" applyNumberFormat="0" applyBorder="0" applyAlignment="0" applyProtection="0"/>
    <xf numFmtId="170" fontId="42" fillId="33" borderId="3"/>
    <xf numFmtId="38" fontId="6" fillId="34" borderId="0" applyNumberFormat="0" applyBorder="0" applyAlignment="0" applyProtection="0"/>
    <xf numFmtId="1" fontId="43" fillId="0" borderId="4" applyBorder="0">
      <protection locked="0"/>
    </xf>
    <xf numFmtId="170" fontId="4" fillId="0" borderId="5" applyNumberFormat="0" applyAlignment="0" applyProtection="0">
      <alignment horizontal="left" vertical="center"/>
    </xf>
    <xf numFmtId="170" fontId="4" fillId="0" borderId="6">
      <alignment horizontal="left" vertical="center"/>
    </xf>
    <xf numFmtId="0" fontId="4" fillId="0" borderId="0" applyNumberFormat="0" applyFont="0" applyFill="0" applyAlignment="0" applyProtection="0"/>
    <xf numFmtId="0" fontId="71" fillId="0" borderId="0" applyNumberFormat="0" applyFont="0" applyFill="0" applyAlignment="0" applyProtection="0"/>
    <xf numFmtId="0" fontId="74" fillId="0" borderId="39"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170" fontId="40" fillId="0" borderId="0" applyProtection="0"/>
    <xf numFmtId="170" fontId="40" fillId="0" borderId="0" applyProtection="0"/>
    <xf numFmtId="0" fontId="1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75"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10" fontId="6" fillId="35" borderId="3" applyNumberFormat="0" applyBorder="0" applyAlignment="0" applyProtection="0"/>
    <xf numFmtId="0" fontId="22" fillId="7" borderId="1" applyNumberFormat="0" applyAlignment="0" applyProtection="0"/>
    <xf numFmtId="170" fontId="3" fillId="36" borderId="3" applyFont="0" applyFill="0" applyBorder="0" applyAlignment="0" applyProtection="0">
      <alignment horizontal="center"/>
      <protection locked="0"/>
    </xf>
    <xf numFmtId="0" fontId="23" fillId="0" borderId="10" applyNumberFormat="0" applyFill="0" applyAlignment="0" applyProtection="0"/>
    <xf numFmtId="0" fontId="11" fillId="34" borderId="0" applyNumberFormat="0" applyBorder="0" applyAlignment="0"/>
    <xf numFmtId="14" fontId="46" fillId="0" borderId="0" applyFont="0" applyFill="0" applyBorder="0" applyAlignment="0" applyProtection="0"/>
    <xf numFmtId="176" fontId="46" fillId="0" borderId="0" applyFont="0" applyFill="0" applyBorder="0" applyAlignment="0" applyProtection="0"/>
    <xf numFmtId="177" fontId="47" fillId="0" borderId="0" applyFont="0" applyFill="0" applyBorder="0"/>
    <xf numFmtId="0" fontId="24" fillId="37" borderId="0" applyNumberFormat="0" applyBorder="0" applyAlignment="0" applyProtection="0"/>
    <xf numFmtId="178" fontId="48" fillId="0" borderId="0"/>
    <xf numFmtId="0" fontId="73" fillId="0" borderId="0"/>
    <xf numFmtId="179" fontId="5" fillId="0" borderId="0"/>
    <xf numFmtId="170" fontId="73" fillId="0" borderId="0"/>
    <xf numFmtId="0" fontId="3" fillId="0" borderId="0">
      <alignment horizontal="left"/>
    </xf>
    <xf numFmtId="0" fontId="3" fillId="0" borderId="0"/>
    <xf numFmtId="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4" fillId="0" borderId="0"/>
    <xf numFmtId="179" fontId="5" fillId="0" borderId="0"/>
    <xf numFmtId="0" fontId="73" fillId="0" borderId="0"/>
    <xf numFmtId="168" fontId="36" fillId="0" borderId="0"/>
    <xf numFmtId="170" fontId="33" fillId="0" borderId="0"/>
    <xf numFmtId="0" fontId="3" fillId="0" borderId="0"/>
    <xf numFmtId="170" fontId="33" fillId="0" borderId="0"/>
    <xf numFmtId="17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0" fontId="3" fillId="0" borderId="0"/>
    <xf numFmtId="0" fontId="3" fillId="0" borderId="0"/>
    <xf numFmtId="0" fontId="33" fillId="0" borderId="0"/>
    <xf numFmtId="0" fontId="3" fillId="0" borderId="0"/>
    <xf numFmtId="0" fontId="3" fillId="0" borderId="0"/>
    <xf numFmtId="167" fontId="36" fillId="0" borderId="0"/>
    <xf numFmtId="0" fontId="3" fillId="0" borderId="0"/>
    <xf numFmtId="170" fontId="3" fillId="0" borderId="0"/>
    <xf numFmtId="0" fontId="3" fillId="0" borderId="0">
      <alignment horizontal="left"/>
    </xf>
    <xf numFmtId="0" fontId="3" fillId="0" borderId="0"/>
    <xf numFmtId="170" fontId="73" fillId="0" borderId="0"/>
    <xf numFmtId="170" fontId="3" fillId="0" borderId="0"/>
    <xf numFmtId="0" fontId="33" fillId="0" borderId="0"/>
    <xf numFmtId="0" fontId="33" fillId="0" borderId="0"/>
    <xf numFmtId="0" fontId="3" fillId="0" borderId="0"/>
    <xf numFmtId="0" fontId="3" fillId="0" borderId="0"/>
    <xf numFmtId="179" fontId="5" fillId="0" borderId="0"/>
    <xf numFmtId="0" fontId="3" fillId="0" borderId="0"/>
    <xf numFmtId="180" fontId="36" fillId="0" borderId="0"/>
    <xf numFmtId="170" fontId="73" fillId="0" borderId="0"/>
    <xf numFmtId="0" fontId="73" fillId="0" borderId="0"/>
    <xf numFmtId="0" fontId="73" fillId="0" borderId="0"/>
    <xf numFmtId="0" fontId="73" fillId="0" borderId="0"/>
    <xf numFmtId="0" fontId="8" fillId="0" borderId="0"/>
    <xf numFmtId="0" fontId="73" fillId="0" borderId="0"/>
    <xf numFmtId="0" fontId="73" fillId="0" borderId="0"/>
    <xf numFmtId="0" fontId="8" fillId="0" borderId="0"/>
    <xf numFmtId="0" fontId="73" fillId="0" borderId="0"/>
    <xf numFmtId="0" fontId="73" fillId="0" borderId="0"/>
    <xf numFmtId="0" fontId="8" fillId="0" borderId="0"/>
    <xf numFmtId="179" fontId="5" fillId="0" borderId="0"/>
    <xf numFmtId="0" fontId="78" fillId="0" borderId="0"/>
    <xf numFmtId="0" fontId="3" fillId="0" borderId="0"/>
    <xf numFmtId="0" fontId="73" fillId="0" borderId="0"/>
    <xf numFmtId="180" fontId="36" fillId="0" borderId="0"/>
    <xf numFmtId="0" fontId="73" fillId="0" borderId="0"/>
    <xf numFmtId="0" fontId="8" fillId="0" borderId="0"/>
    <xf numFmtId="179" fontId="5" fillId="0" borderId="0"/>
    <xf numFmtId="0" fontId="79" fillId="0" borderId="0"/>
    <xf numFmtId="0" fontId="3" fillId="38" borderId="11" applyNumberFormat="0" applyFont="0" applyAlignment="0" applyProtection="0"/>
    <xf numFmtId="38" fontId="3" fillId="0" borderId="0"/>
    <xf numFmtId="40" fontId="3" fillId="0" borderId="12"/>
    <xf numFmtId="181" fontId="3" fillId="0" borderId="13"/>
    <xf numFmtId="0" fontId="3" fillId="0" borderId="0"/>
    <xf numFmtId="0" fontId="25" fillId="28" borderId="14" applyNumberFormat="0" applyAlignment="0" applyProtection="0"/>
    <xf numFmtId="170" fontId="36" fillId="0" borderId="0"/>
    <xf numFmtId="170" fontId="36" fillId="0" borderId="0"/>
    <xf numFmtId="9" fontId="1"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7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9" fontId="1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182" fontId="47" fillId="0" borderId="0" applyFont="0" applyFill="0" applyBorder="0" applyProtection="0">
      <alignment horizontal="center"/>
    </xf>
    <xf numFmtId="183" fontId="6" fillId="0" borderId="0" applyFont="0" applyFill="0" applyBorder="0" applyAlignment="0" applyProtection="0"/>
    <xf numFmtId="17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170" fontId="49" fillId="0" borderId="15">
      <alignment horizontal="center"/>
    </xf>
    <xf numFmtId="3" fontId="39" fillId="0" borderId="0" applyFont="0" applyFill="0" applyBorder="0" applyAlignment="0" applyProtection="0"/>
    <xf numFmtId="170" fontId="39" fillId="39" borderId="0" applyNumberFormat="0" applyFont="0" applyBorder="0" applyAlignment="0" applyProtection="0"/>
    <xf numFmtId="3" fontId="50" fillId="0" borderId="0" applyFill="0" applyBorder="0" applyAlignment="0" applyProtection="0"/>
    <xf numFmtId="3" fontId="5" fillId="0" borderId="0" applyFill="0" applyBorder="0" applyAlignment="0" applyProtection="0"/>
    <xf numFmtId="3" fontId="50" fillId="0" borderId="0" applyFill="0" applyBorder="0" applyAlignment="0" applyProtection="0"/>
    <xf numFmtId="0" fontId="13" fillId="0" borderId="0" applyNumberFormat="0" applyFill="0" applyBorder="0" applyAlignment="0" applyProtection="0"/>
    <xf numFmtId="0" fontId="50" fillId="0" borderId="0"/>
    <xf numFmtId="170" fontId="51" fillId="0" borderId="0"/>
    <xf numFmtId="170" fontId="36" fillId="0" borderId="0"/>
    <xf numFmtId="170" fontId="3" fillId="0" borderId="0" applyNumberFormat="0" applyFill="0" applyBorder="0" applyProtection="0">
      <alignment horizontal="right"/>
    </xf>
    <xf numFmtId="170" fontId="2" fillId="0" borderId="0" applyNumberFormat="0" applyFill="0" applyBorder="0" applyProtection="0">
      <alignment horizontal="right"/>
    </xf>
    <xf numFmtId="170" fontId="3" fillId="0" borderId="0" applyNumberFormat="0" applyFill="0" applyBorder="0" applyProtection="0">
      <alignment horizontal="left"/>
    </xf>
    <xf numFmtId="170" fontId="2" fillId="0" borderId="0" applyNumberFormat="0" applyFill="0" applyBorder="0" applyProtection="0">
      <alignment horizontal="left"/>
    </xf>
    <xf numFmtId="170" fontId="2" fillId="0" borderId="0" applyNumberFormat="0" applyFill="0" applyBorder="0" applyProtection="0">
      <alignment horizontal="left"/>
    </xf>
    <xf numFmtId="170" fontId="3" fillId="0" borderId="16" applyNumberFormat="0" applyFont="0" applyFill="0" applyAlignment="0" applyProtection="0"/>
    <xf numFmtId="170" fontId="3" fillId="0" borderId="0" applyNumberFormat="0" applyFont="0" applyFill="0" applyBorder="0" applyProtection="0">
      <alignment wrapText="1"/>
    </xf>
    <xf numFmtId="0" fontId="7" fillId="0" borderId="0" applyNumberFormat="0" applyBorder="0" applyAlignment="0"/>
    <xf numFmtId="0" fontId="7" fillId="0" borderId="0" applyNumberFormat="0" applyBorder="0" applyAlignment="0"/>
    <xf numFmtId="0" fontId="7" fillId="0" borderId="0" applyNumberFormat="0" applyBorder="0" applyAlignment="0"/>
    <xf numFmtId="0" fontId="52" fillId="0" borderId="0" applyNumberFormat="0" applyBorder="0" applyAlignment="0"/>
    <xf numFmtId="0" fontId="53" fillId="0" borderId="0" applyNumberFormat="0" applyBorder="0" applyAlignment="0"/>
    <xf numFmtId="0" fontId="54" fillId="0" borderId="0" applyNumberFormat="0" applyBorder="0" applyAlignment="0"/>
    <xf numFmtId="0" fontId="54" fillId="0" borderId="0" applyNumberFormat="0" applyBorder="0" applyAlignment="0"/>
    <xf numFmtId="170" fontId="3" fillId="0" borderId="0"/>
    <xf numFmtId="184" fontId="3" fillId="0" borderId="0" applyFont="0" applyFill="0" applyBorder="0" applyAlignment="0" applyProtection="0"/>
    <xf numFmtId="0" fontId="26" fillId="0" borderId="0" applyNumberFormat="0" applyFill="0" applyBorder="0" applyAlignment="0" applyProtection="0"/>
    <xf numFmtId="0" fontId="5" fillId="0" borderId="18" applyNumberFormat="0" applyFont="0" applyBorder="0" applyAlignment="0" applyProtection="0"/>
    <xf numFmtId="0" fontId="3" fillId="0" borderId="0"/>
    <xf numFmtId="0" fontId="55" fillId="0" borderId="0" applyNumberFormat="0" applyBorder="0" applyAlignment="0">
      <protection locked="0"/>
    </xf>
    <xf numFmtId="0" fontId="27" fillId="0" borderId="0" applyNumberFormat="0" applyFill="0" applyBorder="0" applyAlignment="0" applyProtection="0"/>
    <xf numFmtId="0" fontId="3" fillId="0" borderId="0"/>
    <xf numFmtId="0" fontId="29" fillId="16" borderId="0" applyNumberFormat="0" applyBorder="0" applyAlignment="0" applyProtection="0">
      <alignment vertical="center"/>
    </xf>
    <xf numFmtId="0" fontId="29" fillId="20" borderId="0" applyNumberFormat="0" applyBorder="0" applyAlignment="0" applyProtection="0">
      <alignment vertical="center"/>
    </xf>
    <xf numFmtId="0" fontId="29" fillId="2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25"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2" applyNumberFormat="0" applyAlignment="0" applyProtection="0">
      <alignment vertical="center"/>
    </xf>
    <xf numFmtId="0" fontId="58" fillId="37" borderId="0" applyNumberFormat="0" applyBorder="0" applyAlignment="0" applyProtection="0">
      <alignment vertical="center"/>
    </xf>
    <xf numFmtId="0" fontId="3" fillId="38" borderId="11" applyNumberFormat="0" applyFont="0" applyAlignment="0" applyProtection="0">
      <alignment vertical="center"/>
    </xf>
    <xf numFmtId="0" fontId="59" fillId="0" borderId="10" applyNumberFormat="0" applyFill="0" applyAlignment="0" applyProtection="0">
      <alignment vertical="center"/>
    </xf>
    <xf numFmtId="0" fontId="3" fillId="0" borderId="0"/>
    <xf numFmtId="0" fontId="60" fillId="7" borderId="1" applyNumberFormat="0" applyAlignment="0" applyProtection="0">
      <alignment vertical="center"/>
    </xf>
    <xf numFmtId="0" fontId="61" fillId="28" borderId="14" applyNumberFormat="0" applyAlignment="0" applyProtection="0">
      <alignment vertical="center"/>
    </xf>
    <xf numFmtId="0" fontId="62" fillId="3" borderId="0" applyNumberFormat="0" applyBorder="0" applyAlignment="0" applyProtection="0">
      <alignment vertical="center"/>
    </xf>
    <xf numFmtId="0" fontId="63" fillId="4" borderId="0" applyNumberFormat="0" applyBorder="0" applyAlignment="0" applyProtection="0">
      <alignment vertical="center"/>
    </xf>
    <xf numFmtId="0" fontId="64" fillId="0" borderId="7" applyNumberFormat="0" applyFill="0" applyAlignment="0" applyProtection="0">
      <alignment vertical="center"/>
    </xf>
    <xf numFmtId="0" fontId="65" fillId="0" borderId="8" applyNumberFormat="0" applyFill="0" applyAlignment="0" applyProtection="0">
      <alignment vertical="center"/>
    </xf>
    <xf numFmtId="0" fontId="66" fillId="0" borderId="9" applyNumberFormat="0" applyFill="0" applyAlignment="0" applyProtection="0">
      <alignment vertical="center"/>
    </xf>
    <xf numFmtId="0" fontId="66" fillId="0" borderId="0" applyNumberFormat="0" applyFill="0" applyBorder="0" applyAlignment="0" applyProtection="0">
      <alignment vertical="center"/>
    </xf>
    <xf numFmtId="0" fontId="67" fillId="28" borderId="1"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7" applyNumberFormat="0" applyFill="0" applyAlignment="0" applyProtection="0">
      <alignment vertical="center"/>
    </xf>
  </cellStyleXfs>
  <cellXfs count="185">
    <xf numFmtId="0" fontId="0" fillId="0" borderId="0" xfId="0"/>
    <xf numFmtId="0" fontId="5" fillId="0" borderId="0" xfId="0" applyFont="1" applyAlignment="1">
      <alignment vertical="top"/>
    </xf>
    <xf numFmtId="0" fontId="2" fillId="0" borderId="0" xfId="0" applyFont="1"/>
    <xf numFmtId="0" fontId="2" fillId="0" borderId="6" xfId="0" applyFont="1" applyBorder="1"/>
    <xf numFmtId="0" fontId="2" fillId="0" borderId="19" xfId="0" applyFont="1" applyBorder="1"/>
    <xf numFmtId="0" fontId="0" fillId="0" borderId="19" xfId="0" applyBorder="1"/>
    <xf numFmtId="0" fontId="2" fillId="0" borderId="19" xfId="0" applyFont="1" applyBorder="1" applyAlignment="1">
      <alignment horizontal="left"/>
    </xf>
    <xf numFmtId="0" fontId="0" fillId="0" borderId="19" xfId="0" applyBorder="1" applyAlignment="1">
      <alignment horizontal="left" wrapText="1" indent="1"/>
    </xf>
    <xf numFmtId="0" fontId="2" fillId="0" borderId="0" xfId="0" applyFont="1" applyAlignment="1">
      <alignment horizontal="right" vertical="top"/>
    </xf>
    <xf numFmtId="0" fontId="2" fillId="0" borderId="4" xfId="0" applyFont="1" applyBorder="1" applyAlignment="1">
      <alignment horizontal="right" vertical="top"/>
    </xf>
    <xf numFmtId="164" fontId="1" fillId="0" borderId="4" xfId="62" applyNumberFormat="1" applyFont="1" applyFill="1" applyBorder="1" applyAlignment="1">
      <alignment horizontal="right" vertical="top"/>
    </xf>
    <xf numFmtId="164" fontId="1" fillId="0" borderId="0" xfId="62" applyNumberFormat="1" applyFont="1" applyFill="1" applyAlignment="1">
      <alignment horizontal="right" vertical="top"/>
    </xf>
    <xf numFmtId="164" fontId="1" fillId="0" borderId="0" xfId="62" applyNumberFormat="1" applyFill="1" applyAlignment="1">
      <alignment horizontal="right" vertical="top"/>
    </xf>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167" fontId="1" fillId="0" borderId="0" xfId="62" applyNumberFormat="1" applyFill="1" applyAlignment="1">
      <alignment horizontal="right" vertical="top"/>
    </xf>
    <xf numFmtId="167" fontId="1" fillId="0" borderId="0" xfId="62" applyNumberFormat="1" applyFont="1" applyFill="1" applyBorder="1" applyAlignment="1">
      <alignment horizontal="right" vertical="top"/>
    </xf>
    <xf numFmtId="164" fontId="2" fillId="0" borderId="0" xfId="62" applyNumberFormat="1" applyFont="1" applyFill="1" applyBorder="1" applyAlignment="1">
      <alignment horizontal="right" vertical="top"/>
    </xf>
    <xf numFmtId="164" fontId="1" fillId="0" borderId="0" xfId="62" applyNumberFormat="1" applyFill="1" applyBorder="1" applyAlignment="1">
      <alignment horizontal="right" vertical="top"/>
    </xf>
    <xf numFmtId="167" fontId="2" fillId="0" borderId="0" xfId="62" applyNumberFormat="1" applyFont="1" applyFill="1" applyBorder="1" applyAlignment="1">
      <alignment horizontal="right" vertical="top"/>
    </xf>
    <xf numFmtId="164" fontId="1" fillId="0" borderId="12" xfId="62" applyNumberFormat="1" applyFill="1" applyBorder="1" applyAlignment="1">
      <alignment horizontal="right" vertical="top"/>
    </xf>
    <xf numFmtId="167" fontId="2" fillId="0" borderId="0" xfId="62" applyNumberFormat="1" applyFont="1" applyFill="1" applyAlignment="1">
      <alignment horizontal="right" vertical="top"/>
    </xf>
    <xf numFmtId="165" fontId="2" fillId="0" borderId="0" xfId="263" applyNumberFormat="1" applyFont="1" applyFill="1" applyAlignment="1">
      <alignment horizontal="right" vertical="top"/>
    </xf>
    <xf numFmtId="0" fontId="3" fillId="0" borderId="0" xfId="0" applyFont="1"/>
    <xf numFmtId="0" fontId="2" fillId="0" borderId="21" xfId="0" applyFont="1" applyBorder="1"/>
    <xf numFmtId="0" fontId="0" fillId="0" borderId="0" xfId="0" applyAlignment="1">
      <alignment horizontal="center" vertical="center"/>
    </xf>
    <xf numFmtId="164" fontId="2" fillId="0" borderId="22" xfId="62" applyNumberFormat="1" applyFont="1" applyFill="1" applyBorder="1" applyAlignment="1">
      <alignment horizontal="right" vertical="top"/>
    </xf>
    <xf numFmtId="164" fontId="2" fillId="0" borderId="20" xfId="62" applyNumberFormat="1" applyFont="1" applyFill="1" applyBorder="1" applyAlignment="1">
      <alignment horizontal="right" vertical="top"/>
    </xf>
    <xf numFmtId="0" fontId="0" fillId="0" borderId="0" xfId="0" applyAlignment="1">
      <alignment vertical="top"/>
    </xf>
    <xf numFmtId="0" fontId="0" fillId="0" borderId="20" xfId="0" applyBorder="1"/>
    <xf numFmtId="0" fontId="5" fillId="0" borderId="0" xfId="0" applyFont="1" applyAlignment="1">
      <alignment horizontal="right" vertical="top"/>
    </xf>
    <xf numFmtId="164" fontId="0" fillId="0" borderId="0" xfId="62" applyNumberFormat="1" applyFont="1" applyFill="1" applyAlignment="1">
      <alignment horizontal="right" vertical="top"/>
    </xf>
    <xf numFmtId="0" fontId="80" fillId="40" borderId="23" xfId="204" applyFont="1" applyFill="1" applyBorder="1" applyAlignment="1">
      <alignment wrapText="1"/>
    </xf>
    <xf numFmtId="0" fontId="80" fillId="40" borderId="24" xfId="204" applyFont="1" applyFill="1" applyBorder="1" applyAlignment="1">
      <alignment wrapText="1"/>
    </xf>
    <xf numFmtId="0" fontId="81" fillId="40" borderId="25" xfId="0" applyFont="1" applyFill="1" applyBorder="1" applyAlignment="1">
      <alignment horizontal="center" vertical="center"/>
    </xf>
    <xf numFmtId="167" fontId="81" fillId="40" borderId="26" xfId="62" applyNumberFormat="1" applyFont="1" applyFill="1" applyBorder="1" applyAlignment="1">
      <alignment horizontal="center" vertical="center"/>
    </xf>
    <xf numFmtId="167" fontId="81" fillId="40" borderId="27" xfId="62" applyNumberFormat="1" applyFont="1" applyFill="1" applyBorder="1" applyAlignment="1">
      <alignment horizontal="center" vertical="center"/>
    </xf>
    <xf numFmtId="164" fontId="81" fillId="40" borderId="28" xfId="62" applyNumberFormat="1" applyFont="1" applyFill="1" applyBorder="1" applyAlignment="1">
      <alignment horizontal="center" vertical="center"/>
    </xf>
    <xf numFmtId="0" fontId="2" fillId="41" borderId="29" xfId="0" applyFont="1" applyFill="1" applyBorder="1"/>
    <xf numFmtId="167" fontId="2" fillId="41" borderId="6" xfId="62" applyNumberFormat="1" applyFont="1" applyFill="1" applyBorder="1" applyAlignment="1">
      <alignment horizontal="right" vertical="top"/>
    </xf>
    <xf numFmtId="0" fontId="5" fillId="41" borderId="30" xfId="0" applyFont="1" applyFill="1" applyBorder="1" applyAlignment="1">
      <alignment horizontal="right" vertical="top"/>
    </xf>
    <xf numFmtId="0" fontId="2" fillId="41" borderId="29" xfId="0" applyFont="1" applyFill="1" applyBorder="1" applyAlignment="1">
      <alignment horizontal="left"/>
    </xf>
    <xf numFmtId="167" fontId="1" fillId="41" borderId="6" xfId="62" applyNumberFormat="1" applyFill="1" applyBorder="1" applyAlignment="1">
      <alignment horizontal="right" vertical="top"/>
    </xf>
    <xf numFmtId="164" fontId="2" fillId="41" borderId="6" xfId="62" applyNumberFormat="1" applyFont="1" applyFill="1" applyBorder="1" applyAlignment="1">
      <alignment horizontal="right" vertical="top"/>
    </xf>
    <xf numFmtId="164" fontId="1" fillId="41" borderId="30" xfId="62" applyNumberFormat="1" applyFill="1" applyBorder="1" applyAlignment="1">
      <alignment horizontal="right" vertical="top"/>
    </xf>
    <xf numFmtId="0" fontId="2" fillId="41" borderId="29" xfId="0" applyFont="1" applyFill="1" applyBorder="1" applyAlignment="1">
      <alignment horizontal="left" wrapText="1"/>
    </xf>
    <xf numFmtId="0" fontId="2" fillId="42" borderId="29" xfId="0" applyFont="1" applyFill="1" applyBorder="1"/>
    <xf numFmtId="167" fontId="1" fillId="42" borderId="6" xfId="62" applyNumberFormat="1" applyFill="1" applyBorder="1" applyAlignment="1">
      <alignment horizontal="right" vertical="top"/>
    </xf>
    <xf numFmtId="164" fontId="2" fillId="42" borderId="6" xfId="62" applyNumberFormat="1" applyFont="1" applyFill="1" applyBorder="1" applyAlignment="1">
      <alignment horizontal="right" vertical="top"/>
    </xf>
    <xf numFmtId="164" fontId="1" fillId="42" borderId="30" xfId="62" applyNumberFormat="1" applyFill="1" applyBorder="1" applyAlignment="1">
      <alignment horizontal="right" vertical="top"/>
    </xf>
    <xf numFmtId="0" fontId="4" fillId="42" borderId="31" xfId="0" applyFont="1" applyFill="1" applyBorder="1"/>
    <xf numFmtId="0" fontId="80" fillId="40" borderId="24" xfId="204" applyFont="1" applyFill="1" applyBorder="1" applyAlignment="1">
      <alignment vertical="top" wrapText="1"/>
    </xf>
    <xf numFmtId="167" fontId="0" fillId="0" borderId="0" xfId="62" applyNumberFormat="1" applyFont="1" applyFill="1" applyAlignment="1">
      <alignment horizontal="right" vertical="top"/>
    </xf>
    <xf numFmtId="43" fontId="2" fillId="0" borderId="0" xfId="62" applyFont="1" applyFill="1" applyAlignment="1">
      <alignment horizontal="right" vertical="top"/>
    </xf>
    <xf numFmtId="185" fontId="2" fillId="0" borderId="0" xfId="62" applyNumberFormat="1" applyFont="1" applyFill="1" applyAlignment="1">
      <alignment horizontal="right" vertical="top"/>
    </xf>
    <xf numFmtId="0" fontId="84" fillId="44" borderId="40" xfId="204" applyFont="1" applyFill="1" applyBorder="1" applyAlignment="1">
      <alignment wrapText="1"/>
    </xf>
    <xf numFmtId="2" fontId="1" fillId="0" borderId="0" xfId="62" applyNumberFormat="1" applyFill="1" applyAlignment="1">
      <alignment horizontal="right" vertical="top"/>
    </xf>
    <xf numFmtId="2" fontId="2" fillId="0" borderId="22" xfId="62" applyNumberFormat="1" applyFont="1" applyFill="1" applyBorder="1" applyAlignment="1">
      <alignment horizontal="right" vertical="top"/>
    </xf>
    <xf numFmtId="2" fontId="2" fillId="0" borderId="20" xfId="62" applyNumberFormat="1" applyFont="1" applyFill="1" applyBorder="1" applyAlignment="1">
      <alignment horizontal="right" vertical="top"/>
    </xf>
    <xf numFmtId="2" fontId="0" fillId="43" borderId="20" xfId="0" applyNumberFormat="1" applyFill="1" applyBorder="1"/>
    <xf numFmtId="2" fontId="2" fillId="41" borderId="6" xfId="62" applyNumberFormat="1" applyFont="1" applyFill="1" applyBorder="1" applyAlignment="1">
      <alignment horizontal="right" vertical="top"/>
    </xf>
    <xf numFmtId="2" fontId="2" fillId="0" borderId="0" xfId="0" applyNumberFormat="1" applyFont="1" applyAlignment="1">
      <alignment horizontal="right" vertical="top"/>
    </xf>
    <xf numFmtId="2" fontId="1" fillId="41" borderId="6" xfId="62" applyNumberFormat="1" applyFill="1" applyBorder="1" applyAlignment="1">
      <alignment horizontal="right" vertical="top"/>
    </xf>
    <xf numFmtId="2" fontId="2" fillId="0" borderId="0" xfId="62" applyNumberFormat="1" applyFont="1" applyFill="1" applyBorder="1" applyAlignment="1">
      <alignment horizontal="right" vertical="top"/>
    </xf>
    <xf numFmtId="2" fontId="1" fillId="0" borderId="0" xfId="62" applyNumberFormat="1" applyFill="1" applyBorder="1" applyAlignment="1">
      <alignment horizontal="right" vertical="top"/>
    </xf>
    <xf numFmtId="2" fontId="1" fillId="0" borderId="0" xfId="62" applyNumberFormat="1" applyFont="1" applyFill="1" applyAlignment="1">
      <alignment horizontal="right" vertical="top"/>
    </xf>
    <xf numFmtId="2" fontId="1" fillId="42" borderId="6" xfId="62" applyNumberFormat="1" applyFill="1" applyBorder="1" applyAlignment="1">
      <alignment horizontal="right" vertical="top"/>
    </xf>
    <xf numFmtId="2" fontId="2" fillId="0" borderId="0" xfId="62" applyNumberFormat="1" applyFont="1" applyFill="1" applyAlignment="1">
      <alignment horizontal="right" vertical="top"/>
    </xf>
    <xf numFmtId="2" fontId="81" fillId="40" borderId="26" xfId="62" applyNumberFormat="1" applyFont="1" applyFill="1" applyBorder="1" applyAlignment="1">
      <alignment horizontal="center" vertical="center" wrapText="1"/>
    </xf>
    <xf numFmtId="2" fontId="2" fillId="0" borderId="33" xfId="62" applyNumberFormat="1" applyFont="1" applyFill="1" applyBorder="1" applyAlignment="1">
      <alignment horizontal="right" vertical="top"/>
    </xf>
    <xf numFmtId="2" fontId="2" fillId="0" borderId="34" xfId="62" applyNumberFormat="1" applyFont="1" applyFill="1" applyBorder="1" applyAlignment="1">
      <alignment horizontal="right" vertical="top"/>
    </xf>
    <xf numFmtId="2" fontId="1" fillId="0" borderId="34" xfId="62" applyNumberFormat="1" applyFont="1" applyFill="1" applyBorder="1" applyAlignment="1">
      <alignment horizontal="right" vertical="top"/>
    </xf>
    <xf numFmtId="2" fontId="2" fillId="41" borderId="3" xfId="62" applyNumberFormat="1" applyFont="1" applyFill="1" applyBorder="1" applyAlignment="1">
      <alignment horizontal="right" vertical="top"/>
    </xf>
    <xf numFmtId="2" fontId="2" fillId="0" borderId="33" xfId="0" applyNumberFormat="1" applyFont="1" applyBorder="1" applyAlignment="1">
      <alignment horizontal="right" vertical="top"/>
    </xf>
    <xf numFmtId="2" fontId="2" fillId="0" borderId="34" xfId="0" applyNumberFormat="1" applyFont="1" applyBorder="1" applyAlignment="1">
      <alignment horizontal="right" vertical="top"/>
    </xf>
    <xf numFmtId="2" fontId="1" fillId="0" borderId="34" xfId="62" applyNumberFormat="1" applyFill="1" applyBorder="1" applyAlignment="1">
      <alignment horizontal="right" vertical="top"/>
    </xf>
    <xf numFmtId="2" fontId="2" fillId="42" borderId="3" xfId="62" applyNumberFormat="1" applyFont="1" applyFill="1" applyBorder="1" applyAlignment="1">
      <alignment horizontal="right" vertical="top"/>
    </xf>
    <xf numFmtId="2" fontId="2" fillId="42" borderId="35" xfId="62" applyNumberFormat="1" applyFont="1" applyFill="1" applyBorder="1" applyAlignment="1">
      <alignment horizontal="right" vertical="top"/>
    </xf>
    <xf numFmtId="2" fontId="1" fillId="0" borderId="20" xfId="62" applyNumberFormat="1" applyFill="1" applyBorder="1" applyAlignment="1">
      <alignment horizontal="right" vertical="top"/>
    </xf>
    <xf numFmtId="186" fontId="1" fillId="0" borderId="0" xfId="62" applyNumberFormat="1" applyFill="1" applyBorder="1" applyAlignment="1">
      <alignment horizontal="right" vertical="top"/>
    </xf>
    <xf numFmtId="186" fontId="1" fillId="0" borderId="0" xfId="62" applyNumberFormat="1" applyFill="1" applyAlignment="1">
      <alignment horizontal="right" vertical="top"/>
    </xf>
    <xf numFmtId="186" fontId="81" fillId="40" borderId="26" xfId="62" applyNumberFormat="1" applyFont="1" applyFill="1" applyBorder="1" applyAlignment="1">
      <alignment horizontal="center" vertical="center" wrapText="1"/>
    </xf>
    <xf numFmtId="186" fontId="2" fillId="0" borderId="22" xfId="62" applyNumberFormat="1" applyFont="1" applyFill="1" applyBorder="1" applyAlignment="1">
      <alignment horizontal="right" vertical="top"/>
    </xf>
    <xf numFmtId="186" fontId="2" fillId="0" borderId="20" xfId="62" applyNumberFormat="1" applyFont="1" applyFill="1" applyBorder="1" applyAlignment="1">
      <alignment horizontal="right" vertical="top"/>
    </xf>
    <xf numFmtId="186" fontId="2" fillId="41" borderId="6" xfId="62" applyNumberFormat="1" applyFont="1" applyFill="1" applyBorder="1" applyAlignment="1">
      <alignment horizontal="right" vertical="top"/>
    </xf>
    <xf numFmtId="186" fontId="2" fillId="0" borderId="0" xfId="0" applyNumberFormat="1" applyFont="1" applyAlignment="1">
      <alignment horizontal="right" vertical="top"/>
    </xf>
    <xf numFmtId="186" fontId="1" fillId="41" borderId="6" xfId="62" applyNumberFormat="1" applyFill="1" applyBorder="1" applyAlignment="1">
      <alignment horizontal="right" vertical="top"/>
    </xf>
    <xf numFmtId="186" fontId="2" fillId="0" borderId="0" xfId="62" applyNumberFormat="1" applyFont="1" applyFill="1" applyBorder="1" applyAlignment="1">
      <alignment horizontal="right" vertical="top"/>
    </xf>
    <xf numFmtId="186" fontId="1" fillId="42" borderId="6" xfId="62" applyNumberFormat="1" applyFill="1" applyBorder="1" applyAlignment="1">
      <alignment horizontal="right" vertical="top"/>
    </xf>
    <xf numFmtId="186" fontId="2" fillId="0" borderId="0" xfId="62" applyNumberFormat="1" applyFont="1" applyFill="1" applyAlignment="1">
      <alignment horizontal="right" vertical="top"/>
    </xf>
    <xf numFmtId="187" fontId="1" fillId="0" borderId="0" xfId="62" applyNumberFormat="1" applyFill="1" applyBorder="1" applyAlignment="1">
      <alignment horizontal="right" vertical="top"/>
    </xf>
    <xf numFmtId="187" fontId="81" fillId="40" borderId="26" xfId="62" applyNumberFormat="1" applyFont="1" applyFill="1" applyBorder="1" applyAlignment="1">
      <alignment horizontal="center" vertical="center"/>
    </xf>
    <xf numFmtId="187" fontId="2" fillId="0" borderId="33" xfId="62" applyNumberFormat="1" applyFont="1" applyFill="1" applyBorder="1" applyAlignment="1">
      <alignment horizontal="right" vertical="top"/>
    </xf>
    <xf numFmtId="187" fontId="2" fillId="0" borderId="34" xfId="62" applyNumberFormat="1" applyFont="1" applyFill="1" applyBorder="1" applyAlignment="1">
      <alignment horizontal="right" vertical="top"/>
    </xf>
    <xf numFmtId="187" fontId="1" fillId="0" borderId="34" xfId="62" applyNumberFormat="1" applyFont="1" applyFill="1" applyBorder="1" applyAlignment="1">
      <alignment horizontal="right" vertical="top"/>
    </xf>
    <xf numFmtId="187" fontId="2" fillId="41" borderId="3" xfId="62" applyNumberFormat="1" applyFont="1" applyFill="1" applyBorder="1" applyAlignment="1">
      <alignment horizontal="right" vertical="top"/>
    </xf>
    <xf numFmtId="187" fontId="2" fillId="0" borderId="33" xfId="0" applyNumberFormat="1" applyFont="1" applyBorder="1" applyAlignment="1">
      <alignment horizontal="right" vertical="top"/>
    </xf>
    <xf numFmtId="187" fontId="2" fillId="0" borderId="34" xfId="0" applyNumberFormat="1" applyFont="1" applyBorder="1" applyAlignment="1">
      <alignment horizontal="right" vertical="top"/>
    </xf>
    <xf numFmtId="187" fontId="1" fillId="0" borderId="34" xfId="62" applyNumberFormat="1" applyFill="1" applyBorder="1" applyAlignment="1">
      <alignment horizontal="right" vertical="top"/>
    </xf>
    <xf numFmtId="187" fontId="2" fillId="42" borderId="3" xfId="62" applyNumberFormat="1" applyFont="1" applyFill="1" applyBorder="1" applyAlignment="1">
      <alignment horizontal="right" vertical="top"/>
    </xf>
    <xf numFmtId="187" fontId="1" fillId="0" borderId="0" xfId="62" applyNumberFormat="1" applyFill="1" applyAlignment="1">
      <alignment horizontal="right" vertical="top"/>
    </xf>
    <xf numFmtId="187" fontId="2" fillId="42" borderId="35" xfId="62" applyNumberFormat="1" applyFont="1" applyFill="1" applyBorder="1" applyAlignment="1">
      <alignment horizontal="right" vertical="top"/>
    </xf>
    <xf numFmtId="187" fontId="5" fillId="0" borderId="0" xfId="62" applyNumberFormat="1" applyFont="1" applyFill="1" applyBorder="1" applyAlignment="1">
      <alignment horizontal="right" vertical="top"/>
    </xf>
    <xf numFmtId="187" fontId="1" fillId="0" borderId="20" xfId="62" applyNumberFormat="1" applyFill="1" applyBorder="1" applyAlignment="1">
      <alignment horizontal="right" vertical="top"/>
    </xf>
    <xf numFmtId="164" fontId="85" fillId="0" borderId="0" xfId="62" applyNumberFormat="1" applyFont="1" applyFill="1" applyBorder="1" applyAlignment="1">
      <alignment horizontal="right" vertical="top"/>
    </xf>
    <xf numFmtId="2" fontId="86" fillId="0" borderId="0" xfId="62" applyNumberFormat="1" applyFont="1" applyFill="1" applyBorder="1" applyAlignment="1">
      <alignment horizontal="right" vertical="top"/>
    </xf>
    <xf numFmtId="0" fontId="87" fillId="0" borderId="0" xfId="0" applyFont="1"/>
    <xf numFmtId="0" fontId="87" fillId="43" borderId="21" xfId="0" applyFont="1" applyFill="1" applyBorder="1"/>
    <xf numFmtId="0" fontId="87" fillId="0" borderId="21" xfId="0" applyFont="1" applyBorder="1"/>
    <xf numFmtId="2" fontId="0" fillId="0" borderId="20" xfId="0" applyNumberFormat="1" applyBorder="1"/>
    <xf numFmtId="186" fontId="0" fillId="0" borderId="20" xfId="0" applyNumberFormat="1" applyBorder="1"/>
    <xf numFmtId="167" fontId="0" fillId="0" borderId="20" xfId="0" applyNumberFormat="1" applyBorder="1"/>
    <xf numFmtId="0" fontId="72" fillId="0" borderId="19" xfId="0" applyFont="1" applyBorder="1" applyAlignment="1">
      <alignment horizontal="left" wrapText="1" indent="1"/>
    </xf>
    <xf numFmtId="2" fontId="1" fillId="43" borderId="34" xfId="62" applyNumberFormat="1" applyFont="1" applyFill="1" applyBorder="1" applyAlignment="1">
      <alignment horizontal="right" vertical="top"/>
    </xf>
    <xf numFmtId="187" fontId="1" fillId="43" borderId="34" xfId="62" applyNumberFormat="1" applyFont="1" applyFill="1" applyBorder="1" applyAlignment="1">
      <alignment horizontal="right" vertical="top"/>
    </xf>
    <xf numFmtId="186" fontId="0" fillId="43" borderId="20" xfId="0" applyNumberFormat="1" applyFill="1" applyBorder="1"/>
    <xf numFmtId="167" fontId="0" fillId="43" borderId="20" xfId="0" applyNumberFormat="1" applyFill="1" applyBorder="1"/>
    <xf numFmtId="9" fontId="0" fillId="43" borderId="0" xfId="263" applyFont="1" applyFill="1" applyAlignment="1">
      <alignment horizontal="right" vertical="top"/>
    </xf>
    <xf numFmtId="164" fontId="1" fillId="43" borderId="0" xfId="62" applyNumberFormat="1" applyFill="1" applyAlignment="1">
      <alignment horizontal="right" vertical="top"/>
    </xf>
    <xf numFmtId="2" fontId="1" fillId="43" borderId="34" xfId="62" applyNumberFormat="1" applyFill="1" applyBorder="1" applyAlignment="1">
      <alignment horizontal="right" vertical="top"/>
    </xf>
    <xf numFmtId="0" fontId="2" fillId="43" borderId="19" xfId="0" applyFont="1" applyFill="1" applyBorder="1" applyAlignment="1">
      <alignment horizontal="left" wrapText="1"/>
    </xf>
    <xf numFmtId="9" fontId="1" fillId="43" borderId="0" xfId="263" applyFill="1" applyAlignment="1">
      <alignment horizontal="right" vertical="top"/>
    </xf>
    <xf numFmtId="164" fontId="1" fillId="43" borderId="0" xfId="62" applyNumberFormat="1" applyFont="1" applyFill="1" applyAlignment="1">
      <alignment horizontal="right" vertical="top"/>
    </xf>
    <xf numFmtId="0" fontId="88" fillId="0" borderId="0" xfId="0" applyFont="1"/>
    <xf numFmtId="9" fontId="1" fillId="43" borderId="0" xfId="263" applyFont="1" applyFill="1" applyAlignment="1">
      <alignment horizontal="right" vertical="top"/>
    </xf>
    <xf numFmtId="164" fontId="1" fillId="43" borderId="4" xfId="62" applyNumberFormat="1" applyFont="1" applyFill="1" applyBorder="1" applyAlignment="1">
      <alignment horizontal="right" vertical="top"/>
    </xf>
    <xf numFmtId="0" fontId="1" fillId="0" borderId="0" xfId="0" applyFont="1"/>
    <xf numFmtId="0" fontId="1" fillId="0" borderId="21" xfId="0" applyFont="1" applyBorder="1"/>
    <xf numFmtId="9" fontId="1" fillId="0" borderId="0" xfId="263" applyFont="1" applyFill="1" applyAlignment="1">
      <alignment horizontal="right" vertical="top"/>
    </xf>
    <xf numFmtId="164" fontId="1" fillId="0" borderId="0" xfId="263" applyNumberFormat="1" applyFont="1" applyFill="1" applyAlignment="1">
      <alignment horizontal="right" vertical="top"/>
    </xf>
    <xf numFmtId="0" fontId="1" fillId="0" borderId="19" xfId="0" applyFont="1" applyBorder="1" applyAlignment="1">
      <alignment horizontal="left" indent="1"/>
    </xf>
    <xf numFmtId="2" fontId="1" fillId="0" borderId="0" xfId="263" applyNumberFormat="1" applyFont="1" applyFill="1" applyBorder="1" applyAlignment="1">
      <alignment horizontal="right" vertical="top"/>
    </xf>
    <xf numFmtId="167" fontId="1" fillId="0" borderId="0" xfId="62" applyNumberFormat="1" applyFont="1" applyFill="1" applyBorder="1" applyAlignment="1">
      <alignment horizontal="left" vertical="top"/>
    </xf>
    <xf numFmtId="10" fontId="1" fillId="0" borderId="0" xfId="263" applyNumberFormat="1" applyFont="1" applyFill="1" applyAlignment="1">
      <alignment horizontal="right" vertical="top"/>
    </xf>
    <xf numFmtId="0" fontId="1" fillId="0" borderId="19" xfId="0" applyFont="1" applyBorder="1" applyAlignment="1">
      <alignment horizontal="left" vertical="top" wrapText="1" indent="1"/>
    </xf>
    <xf numFmtId="0" fontId="87" fillId="0" borderId="0" xfId="0" applyFont="1" applyAlignment="1">
      <alignment vertical="top"/>
    </xf>
    <xf numFmtId="167" fontId="1" fillId="0" borderId="0" xfId="62" applyNumberFormat="1" applyFont="1" applyFill="1" applyAlignment="1">
      <alignment horizontal="right" vertical="top"/>
    </xf>
    <xf numFmtId="0" fontId="1" fillId="0" borderId="19" xfId="0" applyFont="1" applyBorder="1" applyAlignment="1">
      <alignment horizontal="left" wrapText="1" indent="1"/>
    </xf>
    <xf numFmtId="186" fontId="1" fillId="0" borderId="0" xfId="62" applyNumberFormat="1" applyFont="1" applyFill="1" applyAlignment="1">
      <alignment horizontal="right" vertical="top"/>
    </xf>
    <xf numFmtId="0" fontId="1" fillId="0" borderId="20" xfId="0" applyFont="1" applyBorder="1"/>
    <xf numFmtId="167" fontId="1" fillId="43" borderId="0" xfId="62" applyNumberFormat="1" applyFont="1" applyFill="1" applyAlignment="1">
      <alignment horizontal="right" vertical="top"/>
    </xf>
    <xf numFmtId="0" fontId="88" fillId="43" borderId="0" xfId="0" applyFont="1" applyFill="1"/>
    <xf numFmtId="0" fontId="1" fillId="43" borderId="19" xfId="0" applyFont="1" applyFill="1" applyBorder="1" applyAlignment="1">
      <alignment horizontal="left" indent="1"/>
    </xf>
    <xf numFmtId="167" fontId="1" fillId="43" borderId="0" xfId="0" applyNumberFormat="1" applyFont="1" applyFill="1" applyAlignment="1">
      <alignment horizontal="left" vertical="top"/>
    </xf>
    <xf numFmtId="10" fontId="1" fillId="43" borderId="0" xfId="281" applyNumberFormat="1" applyFont="1" applyFill="1" applyBorder="1" applyAlignment="1">
      <alignment wrapText="1"/>
    </xf>
    <xf numFmtId="2" fontId="1" fillId="42" borderId="32" xfId="62" applyNumberFormat="1" applyFont="1" applyFill="1" applyBorder="1" applyAlignment="1">
      <alignment horizontal="right" vertical="top"/>
    </xf>
    <xf numFmtId="186" fontId="1" fillId="42" borderId="32" xfId="62" applyNumberFormat="1" applyFont="1" applyFill="1" applyBorder="1" applyAlignment="1">
      <alignment horizontal="right" vertical="top"/>
    </xf>
    <xf numFmtId="167" fontId="1" fillId="42" borderId="32" xfId="62" applyNumberFormat="1" applyFont="1" applyFill="1" applyBorder="1" applyAlignment="1">
      <alignment horizontal="right" vertical="top"/>
    </xf>
    <xf numFmtId="164" fontId="1" fillId="42" borderId="32" xfId="62" applyNumberFormat="1" applyFont="1" applyFill="1" applyBorder="1" applyAlignment="1">
      <alignment horizontal="right" vertical="top"/>
    </xf>
    <xf numFmtId="164" fontId="1" fillId="0" borderId="0" xfId="77" applyNumberFormat="1" applyFont="1" applyBorder="1" applyAlignment="1">
      <alignment horizontal="right" vertical="top"/>
    </xf>
    <xf numFmtId="2" fontId="1" fillId="0" borderId="0" xfId="77" applyNumberFormat="1" applyFont="1" applyBorder="1" applyAlignment="1">
      <alignment horizontal="right" vertical="top"/>
    </xf>
    <xf numFmtId="187" fontId="1" fillId="0" borderId="0" xfId="77" applyNumberFormat="1" applyFont="1" applyBorder="1" applyAlignment="1">
      <alignment horizontal="right" vertical="top"/>
    </xf>
    <xf numFmtId="2" fontId="1" fillId="0" borderId="0" xfId="77" applyNumberFormat="1" applyFont="1" applyFill="1" applyBorder="1" applyAlignment="1">
      <alignment horizontal="right" vertical="top"/>
    </xf>
    <xf numFmtId="187" fontId="1" fillId="0" borderId="0" xfId="77" applyNumberFormat="1" applyFont="1" applyFill="1" applyBorder="1" applyAlignment="1">
      <alignment horizontal="right" vertical="top"/>
    </xf>
    <xf numFmtId="167" fontId="1" fillId="43" borderId="20" xfId="62" applyNumberFormat="1" applyFill="1" applyBorder="1" applyAlignment="1">
      <alignment horizontal="right" vertical="top"/>
    </xf>
    <xf numFmtId="167" fontId="1" fillId="43" borderId="0" xfId="62" applyNumberFormat="1" applyFill="1" applyBorder="1" applyAlignment="1">
      <alignment horizontal="right" vertical="top"/>
    </xf>
    <xf numFmtId="0" fontId="0" fillId="0" borderId="20" xfId="0" applyBorder="1" applyAlignment="1">
      <alignment vertical="top"/>
    </xf>
    <xf numFmtId="0" fontId="0" fillId="0" borderId="0" xfId="0" applyAlignment="1">
      <alignment vertical="top"/>
    </xf>
    <xf numFmtId="0" fontId="0" fillId="0" borderId="20" xfId="0" applyBorder="1"/>
    <xf numFmtId="0" fontId="0" fillId="0" borderId="0" xfId="0"/>
    <xf numFmtId="0" fontId="82" fillId="43" borderId="0" xfId="204" applyFont="1" applyFill="1" applyAlignment="1">
      <alignment horizontal="left"/>
    </xf>
    <xf numFmtId="0" fontId="82" fillId="43" borderId="36" xfId="204" applyFont="1" applyFill="1" applyBorder="1" applyAlignment="1">
      <alignment horizontal="left"/>
    </xf>
    <xf numFmtId="167" fontId="81" fillId="40" borderId="20" xfId="62" applyNumberFormat="1" applyFont="1" applyFill="1" applyBorder="1" applyAlignment="1">
      <alignment horizontal="left" vertical="center"/>
    </xf>
    <xf numFmtId="167" fontId="81" fillId="40" borderId="0" xfId="62" applyNumberFormat="1" applyFont="1" applyFill="1" applyBorder="1" applyAlignment="1">
      <alignment horizontal="left" vertical="center"/>
    </xf>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167" fontId="1" fillId="43" borderId="20" xfId="62" applyNumberFormat="1" applyFill="1" applyBorder="1" applyAlignment="1">
      <alignment horizontal="left" vertical="top"/>
    </xf>
    <xf numFmtId="167" fontId="1" fillId="43" borderId="0" xfId="62" applyNumberFormat="1" applyFill="1" applyBorder="1" applyAlignment="1">
      <alignment horizontal="left" vertical="top"/>
    </xf>
    <xf numFmtId="0" fontId="2" fillId="0" borderId="20" xfId="0" applyFont="1" applyBorder="1"/>
    <xf numFmtId="0" fontId="2" fillId="0" borderId="0" xfId="0" applyFont="1"/>
    <xf numFmtId="167" fontId="81" fillId="40" borderId="37" xfId="82" applyNumberFormat="1" applyFont="1" applyFill="1" applyBorder="1" applyAlignment="1">
      <alignment horizontal="left" vertical="top"/>
    </xf>
    <xf numFmtId="167" fontId="81" fillId="40" borderId="38" xfId="82" applyNumberFormat="1" applyFont="1" applyFill="1" applyBorder="1" applyAlignment="1">
      <alignment horizontal="left" vertical="top"/>
    </xf>
    <xf numFmtId="0" fontId="83" fillId="43" borderId="0" xfId="204" applyFont="1" applyFill="1" applyAlignment="1">
      <alignment horizontal="left"/>
    </xf>
    <xf numFmtId="0" fontId="83" fillId="43" borderId="36" xfId="204" applyFont="1" applyFill="1" applyBorder="1" applyAlignment="1">
      <alignment horizontal="left"/>
    </xf>
    <xf numFmtId="0" fontId="89" fillId="43" borderId="0" xfId="204" applyFont="1" applyFill="1" applyAlignment="1">
      <alignment horizontal="left" vertical="top" wrapText="1"/>
    </xf>
    <xf numFmtId="0" fontId="80" fillId="43" borderId="0" xfId="204" applyFont="1" applyFill="1" applyAlignment="1">
      <alignment horizontal="left" vertical="top" wrapText="1"/>
    </xf>
    <xf numFmtId="0" fontId="80" fillId="43" borderId="36" xfId="204" applyFont="1" applyFill="1" applyBorder="1" applyAlignment="1">
      <alignment horizontal="left" vertical="top" wrapText="1"/>
    </xf>
    <xf numFmtId="0" fontId="80" fillId="40" borderId="0" xfId="204" applyFont="1" applyFill="1" applyAlignment="1">
      <alignment horizontal="left" vertical="top" wrapText="1"/>
    </xf>
    <xf numFmtId="0" fontId="80" fillId="40" borderId="36" xfId="204" applyFont="1" applyFill="1" applyBorder="1" applyAlignment="1">
      <alignment horizontal="left" vertical="top" wrapText="1"/>
    </xf>
    <xf numFmtId="0" fontId="5" fillId="0" borderId="20" xfId="0" applyFont="1" applyBorder="1" applyAlignment="1">
      <alignment vertical="top"/>
    </xf>
    <xf numFmtId="0" fontId="5" fillId="0" borderId="0" xfId="0" applyFont="1" applyAlignment="1">
      <alignment vertical="top"/>
    </xf>
    <xf numFmtId="0" fontId="87" fillId="0" borderId="20" xfId="0" applyFont="1" applyBorder="1" applyAlignment="1">
      <alignment horizontal="left" vertical="top" wrapText="1"/>
    </xf>
    <xf numFmtId="0" fontId="87" fillId="0" borderId="0" xfId="0" applyFont="1" applyAlignment="1">
      <alignment horizontal="left" vertical="top" wrapText="1"/>
    </xf>
    <xf numFmtId="0" fontId="1" fillId="0" borderId="20" xfId="0" applyFont="1" applyBorder="1"/>
    <xf numFmtId="0" fontId="1" fillId="0" borderId="0" xfId="0" applyFont="1"/>
  </cellXfs>
  <cellStyles count="3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アクセント 1" xfId="7" xr:uid="{00000000-0005-0000-0000-000006000000}"/>
    <cellStyle name="20% - アクセント 2" xfId="8" xr:uid="{00000000-0005-0000-0000-000007000000}"/>
    <cellStyle name="20% - アクセント 3" xfId="9" xr:uid="{00000000-0005-0000-0000-000008000000}"/>
    <cellStyle name="20% - アクセント 4" xfId="10" xr:uid="{00000000-0005-0000-0000-000009000000}"/>
    <cellStyle name="20% - アクセント 5" xfId="11" xr:uid="{00000000-0005-0000-0000-00000A000000}"/>
    <cellStyle name="20% - アクセント 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アクセント 1" xfId="19" xr:uid="{00000000-0005-0000-0000-000012000000}"/>
    <cellStyle name="40% - アクセント 2" xfId="20" xr:uid="{00000000-0005-0000-0000-000013000000}"/>
    <cellStyle name="40% - アクセント 3" xfId="21" xr:uid="{00000000-0005-0000-0000-000014000000}"/>
    <cellStyle name="40% - アクセント 4" xfId="22" xr:uid="{00000000-0005-0000-0000-000015000000}"/>
    <cellStyle name="40% - アクセント 5" xfId="23" xr:uid="{00000000-0005-0000-0000-000016000000}"/>
    <cellStyle name="40% - アクセント 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アクセント 1" xfId="31" xr:uid="{00000000-0005-0000-0000-00001E000000}"/>
    <cellStyle name="60% - アクセント 2" xfId="32" xr:uid="{00000000-0005-0000-0000-00001F000000}"/>
    <cellStyle name="60% - アクセント 3" xfId="33" xr:uid="{00000000-0005-0000-0000-000020000000}"/>
    <cellStyle name="60% - アクセント 4" xfId="34" xr:uid="{00000000-0005-0000-0000-000021000000}"/>
    <cellStyle name="60% - アクセント 5" xfId="35" xr:uid="{00000000-0005-0000-0000-000022000000}"/>
    <cellStyle name="60% - アクセント 6" xfId="36" xr:uid="{00000000-0005-0000-0000-000023000000}"/>
    <cellStyle name="Accent1 - 20%" xfId="37" xr:uid="{00000000-0005-0000-0000-000024000000}"/>
    <cellStyle name="Accent1 - 40%" xfId="38" xr:uid="{00000000-0005-0000-0000-000025000000}"/>
    <cellStyle name="Accent1 - 60%" xfId="39" xr:uid="{00000000-0005-0000-0000-000026000000}"/>
    <cellStyle name="Accent2 - 20%" xfId="40" xr:uid="{00000000-0005-0000-0000-000027000000}"/>
    <cellStyle name="Accent2 - 40%" xfId="41" xr:uid="{00000000-0005-0000-0000-000028000000}"/>
    <cellStyle name="Accent2 - 60%" xfId="42" xr:uid="{00000000-0005-0000-0000-000029000000}"/>
    <cellStyle name="Accent2 2" xfId="43" xr:uid="{00000000-0005-0000-0000-00002A000000}"/>
    <cellStyle name="Accent3 - 20%" xfId="44" xr:uid="{00000000-0005-0000-0000-00002B000000}"/>
    <cellStyle name="Accent3 - 40%" xfId="45" xr:uid="{00000000-0005-0000-0000-00002C000000}"/>
    <cellStyle name="Accent3 - 60%" xfId="46" xr:uid="{00000000-0005-0000-0000-00002D000000}"/>
    <cellStyle name="Accent4 - 20%" xfId="47" xr:uid="{00000000-0005-0000-0000-00002E000000}"/>
    <cellStyle name="Accent4 - 40%" xfId="48" xr:uid="{00000000-0005-0000-0000-00002F000000}"/>
    <cellStyle name="Accent4 - 60%" xfId="49" xr:uid="{00000000-0005-0000-0000-000030000000}"/>
    <cellStyle name="Accent5 - 20%" xfId="50" xr:uid="{00000000-0005-0000-0000-000031000000}"/>
    <cellStyle name="Accent5 - 40%" xfId="51" xr:uid="{00000000-0005-0000-0000-000032000000}"/>
    <cellStyle name="Accent5 - 60%" xfId="52" xr:uid="{00000000-0005-0000-0000-000033000000}"/>
    <cellStyle name="Accent6 - 20%" xfId="53" xr:uid="{00000000-0005-0000-0000-000034000000}"/>
    <cellStyle name="Accent6 - 40%" xfId="54" xr:uid="{00000000-0005-0000-0000-000035000000}"/>
    <cellStyle name="Accent6 - 60%" xfId="55" xr:uid="{00000000-0005-0000-0000-000036000000}"/>
    <cellStyle name="arial12" xfId="56" xr:uid="{00000000-0005-0000-0000-000037000000}"/>
    <cellStyle name="arial14" xfId="57" xr:uid="{00000000-0005-0000-0000-000038000000}"/>
    <cellStyle name="B&amp;P" xfId="58" xr:uid="{00000000-0005-0000-0000-000039000000}"/>
    <cellStyle name="Bad 2" xfId="59" xr:uid="{00000000-0005-0000-0000-00003A000000}"/>
    <cellStyle name="Calculation 2" xfId="60" xr:uid="{00000000-0005-0000-0000-00003B000000}"/>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2 2" xfId="66" xr:uid="{00000000-0005-0000-0000-000041000000}"/>
    <cellStyle name="Comma 2 2 3" xfId="67" xr:uid="{00000000-0005-0000-0000-000042000000}"/>
    <cellStyle name="Comma 2 2 4" xfId="68" xr:uid="{00000000-0005-0000-0000-000043000000}"/>
    <cellStyle name="Comma 2 3" xfId="69" xr:uid="{00000000-0005-0000-0000-000044000000}"/>
    <cellStyle name="Comma 2 3 2" xfId="70" xr:uid="{00000000-0005-0000-0000-000045000000}"/>
    <cellStyle name="Comma 2 4" xfId="71" xr:uid="{00000000-0005-0000-0000-000046000000}"/>
    <cellStyle name="Comma 2_CHF Armenia SSIP Budget 08 22 2009 Final Internal" xfId="72" xr:uid="{00000000-0005-0000-0000-000047000000}"/>
    <cellStyle name="Comma 3" xfId="73" xr:uid="{00000000-0005-0000-0000-000048000000}"/>
    <cellStyle name="Comma 3 2" xfId="74" xr:uid="{00000000-0005-0000-0000-000049000000}"/>
    <cellStyle name="Comma 3 3" xfId="75" xr:uid="{00000000-0005-0000-0000-00004A000000}"/>
    <cellStyle name="Comma 3 4" xfId="76" xr:uid="{00000000-0005-0000-0000-00004B000000}"/>
    <cellStyle name="Comma 4" xfId="77" xr:uid="{00000000-0005-0000-0000-00004C000000}"/>
    <cellStyle name="Comma 4 2" xfId="78" xr:uid="{00000000-0005-0000-0000-00004D000000}"/>
    <cellStyle name="Comma 4 3" xfId="79" xr:uid="{00000000-0005-0000-0000-00004E000000}"/>
    <cellStyle name="Comma 4 4" xfId="80" xr:uid="{00000000-0005-0000-0000-00004F000000}"/>
    <cellStyle name="Comma 4 5" xfId="81" xr:uid="{00000000-0005-0000-0000-000050000000}"/>
    <cellStyle name="Comma 5" xfId="82" xr:uid="{00000000-0005-0000-0000-000051000000}"/>
    <cellStyle name="Comma 5 2" xfId="83" xr:uid="{00000000-0005-0000-0000-000052000000}"/>
    <cellStyle name="Comma 5 2 2" xfId="84" xr:uid="{00000000-0005-0000-0000-000053000000}"/>
    <cellStyle name="Comma 5 3" xfId="85" xr:uid="{00000000-0005-0000-0000-000054000000}"/>
    <cellStyle name="Comma 5 4" xfId="86" xr:uid="{00000000-0005-0000-0000-000055000000}"/>
    <cellStyle name="Comma 6" xfId="87" xr:uid="{00000000-0005-0000-0000-000056000000}"/>
    <cellStyle name="Comma 6 2" xfId="88" xr:uid="{00000000-0005-0000-0000-000057000000}"/>
    <cellStyle name="Comma 6 2 2" xfId="89" xr:uid="{00000000-0005-0000-0000-000058000000}"/>
    <cellStyle name="Comma 6 3" xfId="90" xr:uid="{00000000-0005-0000-0000-000059000000}"/>
    <cellStyle name="Comma 6 4" xfId="91" xr:uid="{00000000-0005-0000-0000-00005A000000}"/>
    <cellStyle name="Comma 7" xfId="92" xr:uid="{00000000-0005-0000-0000-00005B000000}"/>
    <cellStyle name="Comma 7 2" xfId="93" xr:uid="{00000000-0005-0000-0000-00005C000000}"/>
    <cellStyle name="Comma 8" xfId="94" xr:uid="{00000000-0005-0000-0000-00005D000000}"/>
    <cellStyle name="Comma 8 2" xfId="95" xr:uid="{00000000-0005-0000-0000-00005E000000}"/>
    <cellStyle name="Comma 9" xfId="96" xr:uid="{00000000-0005-0000-0000-00005F000000}"/>
    <cellStyle name="Comma0" xfId="97" xr:uid="{00000000-0005-0000-0000-000060000000}"/>
    <cellStyle name="Comma0 - Style2" xfId="98" xr:uid="{00000000-0005-0000-0000-000061000000}"/>
    <cellStyle name="Comma0 - Style3" xfId="99" xr:uid="{00000000-0005-0000-0000-000062000000}"/>
    <cellStyle name="Comma0 2" xfId="100" xr:uid="{00000000-0005-0000-0000-000063000000}"/>
    <cellStyle name="Comma0 3" xfId="101" xr:uid="{00000000-0005-0000-0000-000064000000}"/>
    <cellStyle name="Comma0 4" xfId="102" xr:uid="{00000000-0005-0000-0000-000065000000}"/>
    <cellStyle name="Comma0_Copy of S3R-0167pricing v3 Option B _ GMH" xfId="103" xr:uid="{00000000-0005-0000-0000-000066000000}"/>
    <cellStyle name="Comma1 - Style1" xfId="104" xr:uid="{00000000-0005-0000-0000-000067000000}"/>
    <cellStyle name="Curren - Style1" xfId="105" xr:uid="{00000000-0005-0000-0000-000068000000}"/>
    <cellStyle name="Curren - Style2" xfId="106" xr:uid="{00000000-0005-0000-0000-000069000000}"/>
    <cellStyle name="Curren - Style3" xfId="107" xr:uid="{00000000-0005-0000-0000-00006A000000}"/>
    <cellStyle name="Curren - Style4" xfId="108" xr:uid="{00000000-0005-0000-0000-00006B000000}"/>
    <cellStyle name="Curren - Style5" xfId="109" xr:uid="{00000000-0005-0000-0000-00006C000000}"/>
    <cellStyle name="Currency 2" xfId="110" xr:uid="{00000000-0005-0000-0000-00006D000000}"/>
    <cellStyle name="Currency 2 2" xfId="111" xr:uid="{00000000-0005-0000-0000-00006E000000}"/>
    <cellStyle name="Currency 2 3" xfId="112" xr:uid="{00000000-0005-0000-0000-00006F000000}"/>
    <cellStyle name="Currency 3" xfId="113" xr:uid="{00000000-0005-0000-0000-000070000000}"/>
    <cellStyle name="Currency 3 2" xfId="114" xr:uid="{00000000-0005-0000-0000-000071000000}"/>
    <cellStyle name="Currency 3 3" xfId="115" xr:uid="{00000000-0005-0000-0000-000072000000}"/>
    <cellStyle name="Currency 4" xfId="116" xr:uid="{00000000-0005-0000-0000-000073000000}"/>
    <cellStyle name="Currency 4 2" xfId="117" xr:uid="{00000000-0005-0000-0000-000074000000}"/>
    <cellStyle name="Currency 4 2 2" xfId="118" xr:uid="{00000000-0005-0000-0000-000075000000}"/>
    <cellStyle name="Currency 4 3" xfId="119" xr:uid="{00000000-0005-0000-0000-000076000000}"/>
    <cellStyle name="Currency 4 4" xfId="120" xr:uid="{00000000-0005-0000-0000-000077000000}"/>
    <cellStyle name="Currency 5" xfId="121" xr:uid="{00000000-0005-0000-0000-000078000000}"/>
    <cellStyle name="Currency 5 2" xfId="122" xr:uid="{00000000-0005-0000-0000-000079000000}"/>
    <cellStyle name="Currency 5 3" xfId="123" xr:uid="{00000000-0005-0000-0000-00007A000000}"/>
    <cellStyle name="Currency 5 4" xfId="124" xr:uid="{00000000-0005-0000-0000-00007B000000}"/>
    <cellStyle name="Currency 6" xfId="125" xr:uid="{00000000-0005-0000-0000-00007C000000}"/>
    <cellStyle name="Currency 6 2" xfId="126" xr:uid="{00000000-0005-0000-0000-00007D000000}"/>
    <cellStyle name="Currency 7" xfId="127" xr:uid="{00000000-0005-0000-0000-00007E000000}"/>
    <cellStyle name="Currency 7 2" xfId="128" xr:uid="{00000000-0005-0000-0000-00007F000000}"/>
    <cellStyle name="Currency 8" xfId="129" xr:uid="{00000000-0005-0000-0000-000080000000}"/>
    <cellStyle name="Currency 9" xfId="130" xr:uid="{00000000-0005-0000-0000-000081000000}"/>
    <cellStyle name="Currency0" xfId="131" xr:uid="{00000000-0005-0000-0000-000082000000}"/>
    <cellStyle name="Date" xfId="132" xr:uid="{00000000-0005-0000-0000-000083000000}"/>
    <cellStyle name="Date 2" xfId="133" xr:uid="{00000000-0005-0000-0000-000084000000}"/>
    <cellStyle name="DateTime" xfId="134" xr:uid="{00000000-0005-0000-0000-000085000000}"/>
    <cellStyle name="Desc" xfId="135" xr:uid="{00000000-0005-0000-0000-000086000000}"/>
    <cellStyle name="dollar" xfId="136" xr:uid="{00000000-0005-0000-0000-000087000000}"/>
    <cellStyle name="Emphasis 1" xfId="137" xr:uid="{00000000-0005-0000-0000-000088000000}"/>
    <cellStyle name="Emphasis 2" xfId="138" xr:uid="{00000000-0005-0000-0000-000089000000}"/>
    <cellStyle name="Emphasis 3" xfId="139" xr:uid="{00000000-0005-0000-0000-00008A000000}"/>
    <cellStyle name="Euro" xfId="140" xr:uid="{00000000-0005-0000-0000-00008B000000}"/>
    <cellStyle name="Explanatory Text 2" xfId="141" xr:uid="{00000000-0005-0000-0000-00008C000000}"/>
    <cellStyle name="F2" xfId="142" xr:uid="{00000000-0005-0000-0000-00008D000000}"/>
    <cellStyle name="F3" xfId="143" xr:uid="{00000000-0005-0000-0000-00008E000000}"/>
    <cellStyle name="F4" xfId="144" xr:uid="{00000000-0005-0000-0000-00008F000000}"/>
    <cellStyle name="F5" xfId="145" xr:uid="{00000000-0005-0000-0000-000090000000}"/>
    <cellStyle name="F6" xfId="146" xr:uid="{00000000-0005-0000-0000-000091000000}"/>
    <cellStyle name="F7" xfId="147" xr:uid="{00000000-0005-0000-0000-000092000000}"/>
    <cellStyle name="F8" xfId="148" xr:uid="{00000000-0005-0000-0000-000093000000}"/>
    <cellStyle name="Fixed" xfId="149" xr:uid="{00000000-0005-0000-0000-000094000000}"/>
    <cellStyle name="Fixed 2" xfId="150" xr:uid="{00000000-0005-0000-0000-000095000000}"/>
    <cellStyle name="FRxAmtStyle" xfId="151" xr:uid="{00000000-0005-0000-0000-000096000000}"/>
    <cellStyle name="FRxCurrStyle" xfId="152" xr:uid="{00000000-0005-0000-0000-000097000000}"/>
    <cellStyle name="FRxPcntStyle" xfId="153" xr:uid="{00000000-0005-0000-0000-000098000000}"/>
    <cellStyle name="Good 2" xfId="154" xr:uid="{00000000-0005-0000-0000-000099000000}"/>
    <cellStyle name="Green cell" xfId="155" xr:uid="{00000000-0005-0000-0000-00009A000000}"/>
    <cellStyle name="Grey" xfId="156" xr:uid="{00000000-0005-0000-0000-00009B000000}"/>
    <cellStyle name="Header" xfId="157" xr:uid="{00000000-0005-0000-0000-00009C000000}"/>
    <cellStyle name="Header1" xfId="158" xr:uid="{00000000-0005-0000-0000-00009D000000}"/>
    <cellStyle name="Header2" xfId="159" xr:uid="{00000000-0005-0000-0000-00009E000000}"/>
    <cellStyle name="Heading 1 2" xfId="160" xr:uid="{00000000-0005-0000-0000-00009F000000}"/>
    <cellStyle name="Heading 2 2" xfId="161" xr:uid="{00000000-0005-0000-0000-0000A0000000}"/>
    <cellStyle name="Heading 3 2" xfId="162" xr:uid="{00000000-0005-0000-0000-0000A1000000}"/>
    <cellStyle name="Heading 3 3" xfId="163" xr:uid="{00000000-0005-0000-0000-0000A2000000}"/>
    <cellStyle name="Heading 4 2" xfId="164" xr:uid="{00000000-0005-0000-0000-0000A3000000}"/>
    <cellStyle name="HEADING1" xfId="165" xr:uid="{00000000-0005-0000-0000-0000A4000000}"/>
    <cellStyle name="HEADING2" xfId="166" xr:uid="{00000000-0005-0000-0000-0000A5000000}"/>
    <cellStyle name="Hyperlink 2" xfId="167" xr:uid="{00000000-0005-0000-0000-0000A6000000}"/>
    <cellStyle name="Hyperlink 2 2" xfId="168" xr:uid="{00000000-0005-0000-0000-0000A7000000}"/>
    <cellStyle name="Hyperlink 2 3" xfId="169" xr:uid="{00000000-0005-0000-0000-0000A8000000}"/>
    <cellStyle name="Hyperlink 2 4" xfId="170" xr:uid="{00000000-0005-0000-0000-0000A9000000}"/>
    <cellStyle name="Hyperlink 3" xfId="171" xr:uid="{00000000-0005-0000-0000-0000AA000000}"/>
    <cellStyle name="Hyperlink 3 2" xfId="172" xr:uid="{00000000-0005-0000-0000-0000AB000000}"/>
    <cellStyle name="Hyperlink 3 3" xfId="173" xr:uid="{00000000-0005-0000-0000-0000AC000000}"/>
    <cellStyle name="Hyperlink 3 4" xfId="174" xr:uid="{00000000-0005-0000-0000-0000AD000000}"/>
    <cellStyle name="Hyperlink 3 5" xfId="175" xr:uid="{00000000-0005-0000-0000-0000AE000000}"/>
    <cellStyle name="Hyperlink 4" xfId="176" xr:uid="{00000000-0005-0000-0000-0000AF000000}"/>
    <cellStyle name="Hyperlink 5" xfId="177" xr:uid="{00000000-0005-0000-0000-0000B0000000}"/>
    <cellStyle name="Input [yellow]" xfId="178" xr:uid="{00000000-0005-0000-0000-0000B1000000}"/>
    <cellStyle name="Input 2" xfId="179" xr:uid="{00000000-0005-0000-0000-0000B2000000}"/>
    <cellStyle name="Jim" xfId="180" xr:uid="{00000000-0005-0000-0000-0000B3000000}"/>
    <cellStyle name="Linked Cell 2" xfId="181" xr:uid="{00000000-0005-0000-0000-0000B4000000}"/>
    <cellStyle name="Locked" xfId="182" xr:uid="{00000000-0005-0000-0000-0000B5000000}"/>
    <cellStyle name="m/d/y" xfId="183" xr:uid="{00000000-0005-0000-0000-0000B6000000}"/>
    <cellStyle name="mm/dd/yy" xfId="184" xr:uid="{00000000-0005-0000-0000-0000B7000000}"/>
    <cellStyle name="N,NNN (blank 0)" xfId="185" xr:uid="{00000000-0005-0000-0000-0000B8000000}"/>
    <cellStyle name="Neutral 2" xfId="186" xr:uid="{00000000-0005-0000-0000-0000B9000000}"/>
    <cellStyle name="Normal" xfId="0" builtinId="0"/>
    <cellStyle name="Normal - Style1" xfId="187" xr:uid="{00000000-0005-0000-0000-0000BB000000}"/>
    <cellStyle name="Normal 10" xfId="188" xr:uid="{00000000-0005-0000-0000-0000BC000000}"/>
    <cellStyle name="Normal 10 2" xfId="189" xr:uid="{00000000-0005-0000-0000-0000BD000000}"/>
    <cellStyle name="Normal 10 8" xfId="190" xr:uid="{00000000-0005-0000-0000-0000BE000000}"/>
    <cellStyle name="Normal 11" xfId="191" xr:uid="{00000000-0005-0000-0000-0000BF000000}"/>
    <cellStyle name="Normal 12" xfId="192" xr:uid="{00000000-0005-0000-0000-0000C0000000}"/>
    <cellStyle name="Normal 2" xfId="193" xr:uid="{00000000-0005-0000-0000-0000C1000000}"/>
    <cellStyle name="Normal 2 10" xfId="194" xr:uid="{00000000-0005-0000-0000-0000C2000000}"/>
    <cellStyle name="Normal 2 11" xfId="195" xr:uid="{00000000-0005-0000-0000-0000C3000000}"/>
    <cellStyle name="Normal 2 12" xfId="196" xr:uid="{00000000-0005-0000-0000-0000C4000000}"/>
    <cellStyle name="Normal 2 13" xfId="197" xr:uid="{00000000-0005-0000-0000-0000C5000000}"/>
    <cellStyle name="Normal 2 14" xfId="198" xr:uid="{00000000-0005-0000-0000-0000C6000000}"/>
    <cellStyle name="Normal 2 15" xfId="199" xr:uid="{00000000-0005-0000-0000-0000C7000000}"/>
    <cellStyle name="Normal 2 16" xfId="200" xr:uid="{00000000-0005-0000-0000-0000C8000000}"/>
    <cellStyle name="Normal 2 17" xfId="201" xr:uid="{00000000-0005-0000-0000-0000C9000000}"/>
    <cellStyle name="Normal 2 18" xfId="202" xr:uid="{00000000-0005-0000-0000-0000CA000000}"/>
    <cellStyle name="Normal 2 19" xfId="203" xr:uid="{00000000-0005-0000-0000-0000CB000000}"/>
    <cellStyle name="Normal 2 2" xfId="204" xr:uid="{00000000-0005-0000-0000-0000CC000000}"/>
    <cellStyle name="Normal 2 2 2" xfId="205" xr:uid="{00000000-0005-0000-0000-0000CD000000}"/>
    <cellStyle name="Normal 2 2 3" xfId="206" xr:uid="{00000000-0005-0000-0000-0000CE000000}"/>
    <cellStyle name="Normal 2 20" xfId="207" xr:uid="{00000000-0005-0000-0000-0000CF000000}"/>
    <cellStyle name="Normal 2 3" xfId="208" xr:uid="{00000000-0005-0000-0000-0000D0000000}"/>
    <cellStyle name="Normal 2 3 2" xfId="209" xr:uid="{00000000-0005-0000-0000-0000D1000000}"/>
    <cellStyle name="Normal 2 4" xfId="210" xr:uid="{00000000-0005-0000-0000-0000D2000000}"/>
    <cellStyle name="Normal 2 5" xfId="211" xr:uid="{00000000-0005-0000-0000-0000D3000000}"/>
    <cellStyle name="Normal 2 6" xfId="212" xr:uid="{00000000-0005-0000-0000-0000D4000000}"/>
    <cellStyle name="Normal 2 7" xfId="213" xr:uid="{00000000-0005-0000-0000-0000D5000000}"/>
    <cellStyle name="Normal 2 8" xfId="214" xr:uid="{00000000-0005-0000-0000-0000D6000000}"/>
    <cellStyle name="Normal 2 9" xfId="215" xr:uid="{00000000-0005-0000-0000-0000D7000000}"/>
    <cellStyle name="Normal 2_ARD CEP 2 Budget Final" xfId="216" xr:uid="{00000000-0005-0000-0000-0000D8000000}"/>
    <cellStyle name="Normal 3" xfId="217" xr:uid="{00000000-0005-0000-0000-0000D9000000}"/>
    <cellStyle name="Normal 3 2" xfId="218" xr:uid="{00000000-0005-0000-0000-0000DA000000}"/>
    <cellStyle name="Normal 3 2 2" xfId="219" xr:uid="{00000000-0005-0000-0000-0000DB000000}"/>
    <cellStyle name="Normal 3 2 2 2" xfId="220" xr:uid="{00000000-0005-0000-0000-0000DC000000}"/>
    <cellStyle name="Normal 3 2 3" xfId="221" xr:uid="{00000000-0005-0000-0000-0000DD000000}"/>
    <cellStyle name="Normal 3 3" xfId="222" xr:uid="{00000000-0005-0000-0000-0000DE000000}"/>
    <cellStyle name="Normal 3 4" xfId="223" xr:uid="{00000000-0005-0000-0000-0000DF000000}"/>
    <cellStyle name="Normal 3_CHF-GEII Schools Rehab &amp; WatSan Combined Budget 9 7 2009 FINAL" xfId="224" xr:uid="{00000000-0005-0000-0000-0000E0000000}"/>
    <cellStyle name="Normal 34" xfId="225" xr:uid="{00000000-0005-0000-0000-0000E1000000}"/>
    <cellStyle name="Normal 4" xfId="226" xr:uid="{00000000-0005-0000-0000-0000E2000000}"/>
    <cellStyle name="Normal 5" xfId="227" xr:uid="{00000000-0005-0000-0000-0000E3000000}"/>
    <cellStyle name="Normal 5 2" xfId="228" xr:uid="{00000000-0005-0000-0000-0000E4000000}"/>
    <cellStyle name="Normal 5 2 2" xfId="229" xr:uid="{00000000-0005-0000-0000-0000E5000000}"/>
    <cellStyle name="Normal 5 2 3" xfId="230" xr:uid="{00000000-0005-0000-0000-0000E6000000}"/>
    <cellStyle name="Normal 5_12 04 20 Iraq Budget_ICNL BACKUP" xfId="231" xr:uid="{00000000-0005-0000-0000-0000E7000000}"/>
    <cellStyle name="Normal 6" xfId="232" xr:uid="{00000000-0005-0000-0000-0000E8000000}"/>
    <cellStyle name="Normal 6 2" xfId="233" xr:uid="{00000000-0005-0000-0000-0000E9000000}"/>
    <cellStyle name="Normal 6 2 2" xfId="234" xr:uid="{00000000-0005-0000-0000-0000EA000000}"/>
    <cellStyle name="Normal 7" xfId="235" xr:uid="{00000000-0005-0000-0000-0000EB000000}"/>
    <cellStyle name="Normal 7 2" xfId="236" xr:uid="{00000000-0005-0000-0000-0000EC000000}"/>
    <cellStyle name="Normal 7 2 2" xfId="237" xr:uid="{00000000-0005-0000-0000-0000ED000000}"/>
    <cellStyle name="Normal 7 2 3" xfId="238" xr:uid="{00000000-0005-0000-0000-0000EE000000}"/>
    <cellStyle name="Normal 7 2_12 04 20 Iraq Budget_ICNL BACKUP" xfId="239" xr:uid="{00000000-0005-0000-0000-0000EF000000}"/>
    <cellStyle name="Normal 7 3" xfId="240" xr:uid="{00000000-0005-0000-0000-0000F0000000}"/>
    <cellStyle name="Normal 7 3 2" xfId="241" xr:uid="{00000000-0005-0000-0000-0000F1000000}"/>
    <cellStyle name="Normal 7 3_12 04 20 Iraq Budget_ICNL BACKUP" xfId="242" xr:uid="{00000000-0005-0000-0000-0000F2000000}"/>
    <cellStyle name="Normal 7 4" xfId="243" xr:uid="{00000000-0005-0000-0000-0000F3000000}"/>
    <cellStyle name="Normal 7 5" xfId="244" xr:uid="{00000000-0005-0000-0000-0000F4000000}"/>
    <cellStyle name="Normal 7_12 04 20 Iraq Budget_ICNL BACKUP" xfId="245" xr:uid="{00000000-0005-0000-0000-0000F5000000}"/>
    <cellStyle name="Normal 8" xfId="246" xr:uid="{00000000-0005-0000-0000-0000F6000000}"/>
    <cellStyle name="Normal 8 2" xfId="247" xr:uid="{00000000-0005-0000-0000-0000F7000000}"/>
    <cellStyle name="Normal 8 3" xfId="248" xr:uid="{00000000-0005-0000-0000-0000F8000000}"/>
    <cellStyle name="Normal 8 4" xfId="249" xr:uid="{00000000-0005-0000-0000-0000F9000000}"/>
    <cellStyle name="Normal 8 5" xfId="250" xr:uid="{00000000-0005-0000-0000-0000FA000000}"/>
    <cellStyle name="Normal 8 6" xfId="251" xr:uid="{00000000-0005-0000-0000-0000FB000000}"/>
    <cellStyle name="Normal 8_12 04 20 Iraq Budget_ICNL BACKUP" xfId="252" xr:uid="{00000000-0005-0000-0000-0000FC000000}"/>
    <cellStyle name="Normal 9" xfId="253" xr:uid="{00000000-0005-0000-0000-0000FD000000}"/>
    <cellStyle name="Normal 9 2" xfId="254" xr:uid="{00000000-0005-0000-0000-0000FE000000}"/>
    <cellStyle name="Note 2" xfId="255" xr:uid="{00000000-0005-0000-0000-0000FF000000}"/>
    <cellStyle name="Number" xfId="256" xr:uid="{00000000-0005-0000-0000-000000010000}"/>
    <cellStyle name="Number 2" xfId="257" xr:uid="{00000000-0005-0000-0000-000001010000}"/>
    <cellStyle name="number 3" xfId="258" xr:uid="{00000000-0005-0000-0000-000002010000}"/>
    <cellStyle name="Option" xfId="259" xr:uid="{00000000-0005-0000-0000-000003010000}"/>
    <cellStyle name="Output 2" xfId="260" xr:uid="{00000000-0005-0000-0000-000004010000}"/>
    <cellStyle name="Percen - Style1" xfId="261" xr:uid="{00000000-0005-0000-0000-000005010000}"/>
    <cellStyle name="Percen - Style3" xfId="262" xr:uid="{00000000-0005-0000-0000-000006010000}"/>
    <cellStyle name="Percent" xfId="263" builtinId="5"/>
    <cellStyle name="Percent [0]" xfId="264" xr:uid="{00000000-0005-0000-0000-000008010000}"/>
    <cellStyle name="Percent [2]" xfId="265" xr:uid="{00000000-0005-0000-0000-000009010000}"/>
    <cellStyle name="Percent 2" xfId="266" xr:uid="{00000000-0005-0000-0000-00000A010000}"/>
    <cellStyle name="Percent 2 2" xfId="267" xr:uid="{00000000-0005-0000-0000-00000B010000}"/>
    <cellStyle name="Percent 2 2 2" xfId="268" xr:uid="{00000000-0005-0000-0000-00000C010000}"/>
    <cellStyle name="Percent 2 2 3" xfId="269" xr:uid="{00000000-0005-0000-0000-00000D010000}"/>
    <cellStyle name="Percent 2 3" xfId="270" xr:uid="{00000000-0005-0000-0000-00000E010000}"/>
    <cellStyle name="Percent 2 3 2" xfId="271" xr:uid="{00000000-0005-0000-0000-00000F010000}"/>
    <cellStyle name="Percent 2 4" xfId="272" xr:uid="{00000000-0005-0000-0000-000010010000}"/>
    <cellStyle name="Percent 3" xfId="273" xr:uid="{00000000-0005-0000-0000-000011010000}"/>
    <cellStyle name="Percent 3 2" xfId="274" xr:uid="{00000000-0005-0000-0000-000012010000}"/>
    <cellStyle name="Percent 4" xfId="275" xr:uid="{00000000-0005-0000-0000-000013010000}"/>
    <cellStyle name="Percent 4 2" xfId="276" xr:uid="{00000000-0005-0000-0000-000014010000}"/>
    <cellStyle name="Percent 4 2 2" xfId="277" xr:uid="{00000000-0005-0000-0000-000015010000}"/>
    <cellStyle name="Percent 4 3" xfId="278" xr:uid="{00000000-0005-0000-0000-000016010000}"/>
    <cellStyle name="Percent 4 4" xfId="279" xr:uid="{00000000-0005-0000-0000-000017010000}"/>
    <cellStyle name="Percent 5" xfId="280" xr:uid="{00000000-0005-0000-0000-000018010000}"/>
    <cellStyle name="Percent 5 2" xfId="281" xr:uid="{00000000-0005-0000-0000-000019010000}"/>
    <cellStyle name="Percent 5 2 2" xfId="282" xr:uid="{00000000-0005-0000-0000-00001A010000}"/>
    <cellStyle name="Percent 5 3" xfId="283" xr:uid="{00000000-0005-0000-0000-00001B010000}"/>
    <cellStyle name="Percent 5 4" xfId="284" xr:uid="{00000000-0005-0000-0000-00001C010000}"/>
    <cellStyle name="Percent 6" xfId="285" xr:uid="{00000000-0005-0000-0000-00001D010000}"/>
    <cellStyle name="Percent 6 2" xfId="286" xr:uid="{00000000-0005-0000-0000-00001E010000}"/>
    <cellStyle name="Percent 7" xfId="287" xr:uid="{00000000-0005-0000-0000-00001F010000}"/>
    <cellStyle name="Percent 8" xfId="288" xr:uid="{00000000-0005-0000-0000-000020010000}"/>
    <cellStyle name="Percent 9" xfId="289" xr:uid="{00000000-0005-0000-0000-000021010000}"/>
    <cellStyle name="Period" xfId="290" xr:uid="{00000000-0005-0000-0000-000022010000}"/>
    <cellStyle name="PROJ_NUM" xfId="291" xr:uid="{00000000-0005-0000-0000-000023010000}"/>
    <cellStyle name="PSChar" xfId="292" xr:uid="{00000000-0005-0000-0000-000024010000}"/>
    <cellStyle name="PSDate" xfId="293" xr:uid="{00000000-0005-0000-0000-000025010000}"/>
    <cellStyle name="PSDec" xfId="294" xr:uid="{00000000-0005-0000-0000-000026010000}"/>
    <cellStyle name="PSHeading" xfId="295" xr:uid="{00000000-0005-0000-0000-000027010000}"/>
    <cellStyle name="PSInt" xfId="296" xr:uid="{00000000-0005-0000-0000-000028010000}"/>
    <cellStyle name="PSSpacer" xfId="297" xr:uid="{00000000-0005-0000-0000-000029010000}"/>
    <cellStyle name="RAMEY" xfId="298" xr:uid="{00000000-0005-0000-0000-00002A010000}"/>
    <cellStyle name="Ramey $k" xfId="299" xr:uid="{00000000-0005-0000-0000-00002B010000}"/>
    <cellStyle name="RAMEY_P&amp;O BKUP" xfId="300" xr:uid="{00000000-0005-0000-0000-00002C010000}"/>
    <cellStyle name="Sheet Title" xfId="301" xr:uid="{00000000-0005-0000-0000-00002D010000}"/>
    <cellStyle name="Standard_Budget_Projects" xfId="302" xr:uid="{00000000-0005-0000-0000-00002E010000}"/>
    <cellStyle name="STYL1 - Style1" xfId="303" xr:uid="{00000000-0005-0000-0000-00002F010000}"/>
    <cellStyle name="Style 1" xfId="304" xr:uid="{00000000-0005-0000-0000-000030010000}"/>
    <cellStyle name="Style 21" xfId="305" xr:uid="{00000000-0005-0000-0000-000031010000}"/>
    <cellStyle name="Style 22" xfId="306" xr:uid="{00000000-0005-0000-0000-000032010000}"/>
    <cellStyle name="Style 23" xfId="307" xr:uid="{00000000-0005-0000-0000-000033010000}"/>
    <cellStyle name="Style 24" xfId="308" xr:uid="{00000000-0005-0000-0000-000034010000}"/>
    <cellStyle name="Style 25" xfId="309" xr:uid="{00000000-0005-0000-0000-000035010000}"/>
    <cellStyle name="Style 26" xfId="310" xr:uid="{00000000-0005-0000-0000-000036010000}"/>
    <cellStyle name="Style 27" xfId="311" xr:uid="{00000000-0005-0000-0000-000037010000}"/>
    <cellStyle name="STYLE1" xfId="312" xr:uid="{00000000-0005-0000-0000-000038010000}"/>
    <cellStyle name="STYLE1 2" xfId="313" xr:uid="{00000000-0005-0000-0000-000039010000}"/>
    <cellStyle name="STYLE1 3" xfId="314" xr:uid="{00000000-0005-0000-0000-00003A010000}"/>
    <cellStyle name="STYLE2" xfId="315" xr:uid="{00000000-0005-0000-0000-00003B010000}"/>
    <cellStyle name="STYLE3" xfId="316" xr:uid="{00000000-0005-0000-0000-00003C010000}"/>
    <cellStyle name="STYLE4" xfId="317" xr:uid="{00000000-0005-0000-0000-00003D010000}"/>
    <cellStyle name="STYLE5" xfId="318" xr:uid="{00000000-0005-0000-0000-00003E010000}"/>
    <cellStyle name="þ_x0011_Í-&amp;ý&amp;‰ýG_x0008_Æ_x0009__x000a__x0007__x0001__x0001_" xfId="319" xr:uid="{00000000-0005-0000-0000-00003F010000}"/>
    <cellStyle name="Thousands" xfId="320" xr:uid="{00000000-0005-0000-0000-000040010000}"/>
    <cellStyle name="Title 2" xfId="321" xr:uid="{00000000-0005-0000-0000-000041010000}"/>
    <cellStyle name="Total 2" xfId="322" xr:uid="{00000000-0005-0000-0000-000042010000}"/>
    <cellStyle name="Unit" xfId="323" xr:uid="{00000000-0005-0000-0000-000043010000}"/>
    <cellStyle name="Unlocked" xfId="324" xr:uid="{00000000-0005-0000-0000-000044010000}"/>
    <cellStyle name="Warning Text 2" xfId="325" xr:uid="{00000000-0005-0000-0000-000045010000}"/>
    <cellStyle name="Обычный_Budget_final_25_02_02" xfId="326" xr:uid="{00000000-0005-0000-0000-000046010000}"/>
    <cellStyle name="アクセント 1" xfId="327" xr:uid="{00000000-0005-0000-0000-000047010000}"/>
    <cellStyle name="アクセント 2" xfId="328" xr:uid="{00000000-0005-0000-0000-000048010000}"/>
    <cellStyle name="アクセント 3" xfId="329" xr:uid="{00000000-0005-0000-0000-000049010000}"/>
    <cellStyle name="アクセント 4" xfId="330" xr:uid="{00000000-0005-0000-0000-00004A010000}"/>
    <cellStyle name="アクセント 5" xfId="331" xr:uid="{00000000-0005-0000-0000-00004B010000}"/>
    <cellStyle name="アクセント 6" xfId="332" xr:uid="{00000000-0005-0000-0000-00004C010000}"/>
    <cellStyle name="タイトル" xfId="333" xr:uid="{00000000-0005-0000-0000-00004D010000}"/>
    <cellStyle name="チェック セル" xfId="334" xr:uid="{00000000-0005-0000-0000-00004E010000}"/>
    <cellStyle name="どちらでもない" xfId="335" xr:uid="{00000000-0005-0000-0000-00004F010000}"/>
    <cellStyle name="メモ" xfId="336" xr:uid="{00000000-0005-0000-0000-000050010000}"/>
    <cellStyle name="リンク セル" xfId="337" xr:uid="{00000000-0005-0000-0000-000051010000}"/>
    <cellStyle name="ปกติ_Sheet2" xfId="338" xr:uid="{00000000-0005-0000-0000-000052010000}"/>
    <cellStyle name="入力" xfId="339" xr:uid="{00000000-0005-0000-0000-000053010000}"/>
    <cellStyle name="出力" xfId="340" xr:uid="{00000000-0005-0000-0000-000054010000}"/>
    <cellStyle name="悪い" xfId="341" xr:uid="{00000000-0005-0000-0000-000055010000}"/>
    <cellStyle name="良い" xfId="342" xr:uid="{00000000-0005-0000-0000-000056010000}"/>
    <cellStyle name="見出し 1" xfId="343" xr:uid="{00000000-0005-0000-0000-000057010000}"/>
    <cellStyle name="見出し 2" xfId="344" xr:uid="{00000000-0005-0000-0000-000058010000}"/>
    <cellStyle name="見出し 3" xfId="345" xr:uid="{00000000-0005-0000-0000-000059010000}"/>
    <cellStyle name="見出し 4" xfId="346" xr:uid="{00000000-0005-0000-0000-00005A010000}"/>
    <cellStyle name="計算" xfId="347" xr:uid="{00000000-0005-0000-0000-00005B010000}"/>
    <cellStyle name="説明文" xfId="348" xr:uid="{00000000-0005-0000-0000-00005C010000}"/>
    <cellStyle name="警告文" xfId="349" xr:uid="{00000000-0005-0000-0000-00005D010000}"/>
    <cellStyle name="集計" xfId="350" xr:uid="{00000000-0005-0000-0000-00005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rexorg-my.sharepoint.com/Development/Development%20Private/USG%20Proposals/Yemen%20Community%20Livelihoods%20Program/Submissions%20to%20Save%20the%20Children/Cost%20Submissions/IREX%20CLP%20Budget%20Final%20for%20submission%2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
      <sheetName val="SF424A"/>
      <sheetName val="Summary"/>
      <sheetName val="Budget Line Item"/>
      <sheetName val="Fringe"/>
      <sheetName val="Training Media and Comp 3"/>
      <sheetName val="Training Comp 4"/>
      <sheetName val="Equipment"/>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42"/>
  <sheetViews>
    <sheetView tabSelected="1" zoomScaleNormal="100" zoomScaleSheetLayoutView="100" workbookViewId="0">
      <pane xSplit="1" ySplit="8" topLeftCell="B9" activePane="bottomRight" state="frozen"/>
      <selection pane="topRight" activeCell="B1" sqref="B1"/>
      <selection pane="bottomLeft" activeCell="A2" sqref="A2"/>
      <selection pane="bottomRight" activeCell="F13" sqref="F13"/>
    </sheetView>
  </sheetViews>
  <sheetFormatPr defaultColWidth="9.140625" defaultRowHeight="12.75"/>
  <cols>
    <col min="1" max="1" width="46.42578125" style="29" customWidth="1"/>
    <col min="2" max="2" width="17" style="56" bestFit="1" customWidth="1"/>
    <col min="3" max="3" width="17" style="80" hidden="1" customWidth="1"/>
    <col min="4" max="4" width="10.42578125" style="15" customWidth="1"/>
    <col min="5" max="5" width="13.42578125" style="15" customWidth="1"/>
    <col min="6" max="6" width="10.42578125" style="12" customWidth="1"/>
    <col min="7" max="7" width="17.140625" style="78" bestFit="1" customWidth="1"/>
    <col min="8" max="8" width="17.140625" style="103" hidden="1" customWidth="1"/>
    <col min="9" max="9" width="13" style="13" customWidth="1"/>
    <col min="10" max="10" width="10.42578125" style="14" customWidth="1"/>
    <col min="11" max="11" width="10.42578125" style="13" customWidth="1"/>
    <col min="17" max="17" width="9" customWidth="1"/>
  </cols>
  <sheetData>
    <row r="1" spans="1:12" ht="15.75">
      <c r="A1" s="32" t="s">
        <v>0</v>
      </c>
      <c r="B1" s="170" t="s">
        <v>1</v>
      </c>
      <c r="C1" s="170"/>
      <c r="D1" s="170"/>
      <c r="E1" s="170"/>
      <c r="F1" s="170"/>
      <c r="G1" s="170"/>
      <c r="H1" s="170"/>
      <c r="I1" s="170"/>
      <c r="J1" s="170"/>
      <c r="K1" s="171"/>
      <c r="L1" s="123" t="s">
        <v>2</v>
      </c>
    </row>
    <row r="2" spans="1:12" ht="15.75">
      <c r="A2" s="33" t="s">
        <v>3</v>
      </c>
      <c r="B2" s="172"/>
      <c r="C2" s="172"/>
      <c r="D2" s="172"/>
      <c r="E2" s="172"/>
      <c r="F2" s="172"/>
      <c r="G2" s="172"/>
      <c r="H2" s="172"/>
      <c r="I2" s="172"/>
      <c r="J2" s="172"/>
      <c r="K2" s="173"/>
      <c r="L2" s="123" t="s">
        <v>4</v>
      </c>
    </row>
    <row r="3" spans="1:12" ht="15.75">
      <c r="A3" s="51" t="s">
        <v>5</v>
      </c>
      <c r="B3" s="174" t="s">
        <v>71</v>
      </c>
      <c r="C3" s="175"/>
      <c r="D3" s="175"/>
      <c r="E3" s="175"/>
      <c r="F3" s="175"/>
      <c r="G3" s="175"/>
      <c r="H3" s="175"/>
      <c r="I3" s="175"/>
      <c r="J3" s="175"/>
      <c r="K3" s="176"/>
      <c r="L3" s="123"/>
    </row>
    <row r="4" spans="1:12" ht="15.75" customHeight="1">
      <c r="A4" s="55" t="s">
        <v>6</v>
      </c>
      <c r="B4" s="177" t="s">
        <v>73</v>
      </c>
      <c r="C4" s="177"/>
      <c r="D4" s="177"/>
      <c r="E4" s="177"/>
      <c r="F4" s="177"/>
      <c r="G4" s="177"/>
      <c r="H4" s="177"/>
      <c r="I4" s="177"/>
      <c r="J4" s="177"/>
      <c r="K4" s="178"/>
      <c r="L4" s="123"/>
    </row>
    <row r="5" spans="1:12" ht="16.5" customHeight="1">
      <c r="A5" s="33" t="s">
        <v>7</v>
      </c>
      <c r="B5" s="177" t="s">
        <v>72</v>
      </c>
      <c r="C5" s="177"/>
      <c r="D5" s="177"/>
      <c r="E5" s="177"/>
      <c r="F5" s="177"/>
      <c r="G5" s="177"/>
      <c r="H5" s="177"/>
      <c r="I5" s="177"/>
      <c r="J5" s="177"/>
      <c r="K5" s="178"/>
      <c r="L5" s="123"/>
    </row>
    <row r="6" spans="1:12" ht="15.75">
      <c r="A6" s="33" t="s">
        <v>8</v>
      </c>
      <c r="B6" s="160"/>
      <c r="C6" s="160"/>
      <c r="D6" s="160"/>
      <c r="E6" s="160"/>
      <c r="F6" s="160"/>
      <c r="G6" s="160"/>
      <c r="H6" s="160"/>
      <c r="I6" s="160"/>
      <c r="J6" s="160"/>
      <c r="K6" s="161"/>
      <c r="L6" s="123" t="s">
        <v>9</v>
      </c>
    </row>
    <row r="7" spans="1:12">
      <c r="A7"/>
      <c r="F7" s="18"/>
      <c r="G7" s="64"/>
      <c r="H7" s="90"/>
      <c r="I7" s="14"/>
      <c r="K7" s="14"/>
    </row>
    <row r="8" spans="1:12" s="25" customFormat="1" ht="27" customHeight="1">
      <c r="A8" s="34" t="s">
        <v>10</v>
      </c>
      <c r="B8" s="68" t="s">
        <v>11</v>
      </c>
      <c r="C8" s="81" t="s">
        <v>12</v>
      </c>
      <c r="D8" s="35" t="s">
        <v>13</v>
      </c>
      <c r="E8" s="36" t="s">
        <v>14</v>
      </c>
      <c r="F8" s="37" t="s">
        <v>15</v>
      </c>
      <c r="G8" s="68" t="s">
        <v>16</v>
      </c>
      <c r="H8" s="91" t="s">
        <v>17</v>
      </c>
      <c r="I8" s="162" t="s">
        <v>18</v>
      </c>
      <c r="J8" s="163"/>
      <c r="K8" s="163"/>
      <c r="L8" s="123" t="s">
        <v>19</v>
      </c>
    </row>
    <row r="9" spans="1:12" ht="12.75" customHeight="1">
      <c r="A9" s="24"/>
      <c r="B9" s="57"/>
      <c r="C9" s="82"/>
      <c r="D9" s="26"/>
      <c r="E9" s="54"/>
      <c r="G9" s="69"/>
      <c r="H9" s="92"/>
      <c r="I9" s="158"/>
      <c r="J9" s="159"/>
      <c r="K9" s="159"/>
    </row>
    <row r="10" spans="1:12" ht="12.75" customHeight="1">
      <c r="A10" s="24" t="s">
        <v>20</v>
      </c>
      <c r="B10" s="58"/>
      <c r="C10" s="83"/>
      <c r="D10" s="27"/>
      <c r="E10" s="53"/>
      <c r="G10" s="70"/>
      <c r="H10" s="93"/>
      <c r="I10" s="164"/>
      <c r="J10" s="165"/>
      <c r="K10" s="165"/>
      <c r="L10" s="123" t="s">
        <v>21</v>
      </c>
    </row>
    <row r="11" spans="1:12">
      <c r="A11" s="107" t="s">
        <v>74</v>
      </c>
      <c r="B11" s="59"/>
      <c r="C11" s="115">
        <f>B11*$B$6</f>
        <v>0</v>
      </c>
      <c r="D11" s="116" t="s">
        <v>22</v>
      </c>
      <c r="E11" s="124">
        <v>1</v>
      </c>
      <c r="F11" s="125"/>
      <c r="G11" s="113">
        <f>ROUND(B11*E11*F11,2)</f>
        <v>0</v>
      </c>
      <c r="H11" s="94">
        <f>ROUND(C11*E11*F11,2)</f>
        <v>0</v>
      </c>
      <c r="I11" s="166" t="s">
        <v>75</v>
      </c>
      <c r="J11" s="167"/>
      <c r="K11" s="167"/>
      <c r="L11" s="126" t="s">
        <v>23</v>
      </c>
    </row>
    <row r="12" spans="1:12">
      <c r="A12" s="127"/>
      <c r="B12" s="109"/>
      <c r="C12" s="110">
        <f t="shared" ref="C12:C15" si="0">B12*$B$6</f>
        <v>0</v>
      </c>
      <c r="D12" s="111" t="s">
        <v>22</v>
      </c>
      <c r="E12" s="128"/>
      <c r="F12" s="10"/>
      <c r="G12" s="71">
        <f t="shared" ref="G12:G15" si="1">ROUND(B12*E12*F12,2)</f>
        <v>0</v>
      </c>
      <c r="H12" s="94">
        <f t="shared" ref="H12:H15" si="2">ROUND(C12*E12*F12,2)</f>
        <v>0</v>
      </c>
      <c r="I12" s="164"/>
      <c r="J12" s="165"/>
      <c r="K12" s="165"/>
      <c r="L12" s="126" t="s">
        <v>24</v>
      </c>
    </row>
    <row r="13" spans="1:12">
      <c r="A13" s="127"/>
      <c r="B13" s="109"/>
      <c r="C13" s="110" t="e">
        <f>#REF!*$B$6</f>
        <v>#REF!</v>
      </c>
      <c r="D13" s="111" t="s">
        <v>22</v>
      </c>
      <c r="E13" s="128"/>
      <c r="F13" s="10"/>
      <c r="G13" s="71">
        <f t="shared" si="1"/>
        <v>0</v>
      </c>
      <c r="H13" s="94" t="e">
        <f t="shared" si="2"/>
        <v>#REF!</v>
      </c>
      <c r="I13" s="164"/>
      <c r="J13" s="165"/>
      <c r="K13" s="165"/>
      <c r="L13" s="126" t="s">
        <v>25</v>
      </c>
    </row>
    <row r="14" spans="1:12">
      <c r="A14" s="127"/>
      <c r="C14" s="110">
        <f>B13*$B$6</f>
        <v>0</v>
      </c>
      <c r="D14" s="111" t="s">
        <v>22</v>
      </c>
      <c r="E14" s="128"/>
      <c r="F14" s="10"/>
      <c r="G14" s="71">
        <f t="shared" si="1"/>
        <v>0</v>
      </c>
      <c r="H14" s="94">
        <f t="shared" si="2"/>
        <v>0</v>
      </c>
      <c r="I14" s="164"/>
      <c r="J14" s="165"/>
      <c r="K14" s="165"/>
      <c r="L14" s="126" t="s">
        <v>26</v>
      </c>
    </row>
    <row r="15" spans="1:12">
      <c r="A15" s="127"/>
      <c r="B15" s="109"/>
      <c r="C15" s="110">
        <f t="shared" si="0"/>
        <v>0</v>
      </c>
      <c r="D15" s="111" t="s">
        <v>22</v>
      </c>
      <c r="E15" s="129"/>
      <c r="F15" s="10"/>
      <c r="G15" s="71">
        <f t="shared" si="1"/>
        <v>0</v>
      </c>
      <c r="H15" s="94">
        <f t="shared" si="2"/>
        <v>0</v>
      </c>
      <c r="I15" s="164"/>
      <c r="J15" s="165"/>
      <c r="K15" s="165"/>
      <c r="L15" s="126" t="s">
        <v>69</v>
      </c>
    </row>
    <row r="16" spans="1:12" s="1" customFormat="1" ht="12" customHeight="1">
      <c r="A16" s="38" t="s">
        <v>27</v>
      </c>
      <c r="B16" s="60"/>
      <c r="C16" s="84"/>
      <c r="D16" s="39"/>
      <c r="E16" s="39"/>
      <c r="F16" s="40"/>
      <c r="G16" s="72">
        <f>SUM(G11:G15)</f>
        <v>0</v>
      </c>
      <c r="H16" s="95" t="e">
        <f>SUM(H11:H15)</f>
        <v>#REF!</v>
      </c>
      <c r="I16" s="179"/>
      <c r="J16" s="180"/>
      <c r="K16" s="180"/>
    </row>
    <row r="17" spans="1:12" s="2" customFormat="1">
      <c r="A17" s="4"/>
      <c r="B17" s="61"/>
      <c r="C17" s="85"/>
      <c r="D17" s="8"/>
      <c r="E17" s="8"/>
      <c r="F17" s="9"/>
      <c r="G17" s="73"/>
      <c r="H17" s="96"/>
      <c r="I17" s="168"/>
      <c r="J17" s="169"/>
      <c r="K17" s="169"/>
    </row>
    <row r="18" spans="1:12" s="2" customFormat="1">
      <c r="A18" s="4" t="s">
        <v>28</v>
      </c>
      <c r="B18" s="61"/>
      <c r="C18" s="85"/>
      <c r="D18" s="8"/>
      <c r="E18" s="128"/>
      <c r="F18" s="9"/>
      <c r="G18" s="74"/>
      <c r="H18" s="97"/>
      <c r="I18" s="168"/>
      <c r="J18" s="169"/>
      <c r="K18" s="169"/>
      <c r="L18" s="123" t="s">
        <v>29</v>
      </c>
    </row>
    <row r="19" spans="1:12">
      <c r="A19" s="130"/>
      <c r="B19" s="131"/>
      <c r="C19" s="110">
        <f>B19*$B$6</f>
        <v>0</v>
      </c>
      <c r="D19" s="132" t="s">
        <v>30</v>
      </c>
      <c r="E19" s="133">
        <f>AVERAGE($E$11:$E$15)</f>
        <v>1</v>
      </c>
      <c r="F19" s="10">
        <f>SUM($F$11:$F$15)</f>
        <v>0</v>
      </c>
      <c r="G19" s="71">
        <f>ROUND(B19*E19*F19,2)</f>
        <v>0</v>
      </c>
      <c r="H19" s="94">
        <f>ROUND(C19*E19*F19,2)</f>
        <v>0</v>
      </c>
      <c r="I19" s="158"/>
      <c r="J19" s="159"/>
      <c r="K19" s="159"/>
      <c r="L19" s="126" t="s">
        <v>31</v>
      </c>
    </row>
    <row r="20" spans="1:12">
      <c r="A20" s="130"/>
      <c r="B20" s="131"/>
      <c r="C20" s="110">
        <f t="shared" ref="C20:C21" si="3">B20*$B$6</f>
        <v>0</v>
      </c>
      <c r="D20" s="132" t="s">
        <v>30</v>
      </c>
      <c r="E20" s="133">
        <f>AVERAGE($E$11:$E$15)</f>
        <v>1</v>
      </c>
      <c r="F20" s="10">
        <f>SUM($F$11:$F$15)</f>
        <v>0</v>
      </c>
      <c r="G20" s="71">
        <f t="shared" ref="G20:G21" si="4">ROUND(B20*E20*F20,2)</f>
        <v>0</v>
      </c>
      <c r="H20" s="94">
        <f t="shared" ref="H20:H21" si="5">ROUND(C20*E20*F20,2)</f>
        <v>0</v>
      </c>
      <c r="I20" s="158"/>
      <c r="J20" s="159"/>
      <c r="K20" s="159"/>
      <c r="L20" s="126" t="s">
        <v>32</v>
      </c>
    </row>
    <row r="21" spans="1:12">
      <c r="A21" s="130"/>
      <c r="B21" s="131"/>
      <c r="C21" s="110">
        <f t="shared" si="3"/>
        <v>0</v>
      </c>
      <c r="D21" s="132" t="s">
        <v>30</v>
      </c>
      <c r="E21" s="133">
        <f>AVERAGE($E$11:$E$15)</f>
        <v>1</v>
      </c>
      <c r="F21" s="10">
        <f>SUM($F$11:$F$15)</f>
        <v>0</v>
      </c>
      <c r="G21" s="71">
        <f t="shared" si="4"/>
        <v>0</v>
      </c>
      <c r="H21" s="94">
        <f t="shared" si="5"/>
        <v>0</v>
      </c>
      <c r="I21" s="158"/>
      <c r="J21" s="159"/>
      <c r="K21" s="159"/>
      <c r="L21" t="s">
        <v>33</v>
      </c>
    </row>
    <row r="22" spans="1:12" s="1" customFormat="1" ht="11.25" customHeight="1">
      <c r="A22" s="41" t="s">
        <v>34</v>
      </c>
      <c r="B22" s="62"/>
      <c r="C22" s="86"/>
      <c r="D22" s="42"/>
      <c r="E22" s="43"/>
      <c r="F22" s="44"/>
      <c r="G22" s="72">
        <f>SUM(G19:G21)</f>
        <v>0</v>
      </c>
      <c r="H22" s="95">
        <f>SUM(H19:H21)</f>
        <v>0</v>
      </c>
      <c r="I22" s="179"/>
      <c r="J22" s="180"/>
      <c r="K22" s="180"/>
    </row>
    <row r="23" spans="1:12" s="1" customFormat="1" ht="11.25" customHeight="1">
      <c r="A23" s="4"/>
      <c r="B23" s="63"/>
      <c r="C23" s="87"/>
      <c r="D23" s="19"/>
      <c r="E23" s="19"/>
      <c r="F23" s="30"/>
      <c r="G23" s="70"/>
      <c r="H23" s="93"/>
      <c r="I23" s="179"/>
      <c r="J23" s="180"/>
      <c r="K23" s="180"/>
      <c r="L23" s="123" t="s">
        <v>70</v>
      </c>
    </row>
    <row r="24" spans="1:12">
      <c r="A24" s="4" t="s">
        <v>35</v>
      </c>
      <c r="E24" s="12"/>
      <c r="G24" s="75"/>
      <c r="H24" s="98"/>
      <c r="I24" s="164"/>
      <c r="J24" s="165"/>
      <c r="K24" s="165"/>
      <c r="L24" s="106" t="s">
        <v>36</v>
      </c>
    </row>
    <row r="25" spans="1:12" ht="12" customHeight="1">
      <c r="A25" s="7"/>
      <c r="C25" s="110">
        <f>B25*$B$6</f>
        <v>0</v>
      </c>
      <c r="D25" s="52"/>
      <c r="E25" s="11"/>
      <c r="F25" s="11"/>
      <c r="G25" s="71">
        <f>ROUND(B25*E25*F25,2)</f>
        <v>0</v>
      </c>
      <c r="H25" s="94">
        <f>ROUND(C25*F25,2)</f>
        <v>0</v>
      </c>
      <c r="I25" s="164"/>
      <c r="J25" s="165"/>
      <c r="K25" s="165"/>
      <c r="L25" s="106" t="s">
        <v>37</v>
      </c>
    </row>
    <row r="26" spans="1:12">
      <c r="A26" s="7"/>
      <c r="B26" s="65"/>
      <c r="C26" s="110">
        <f t="shared" ref="C26:C27" si="6">B26*$B$6</f>
        <v>0</v>
      </c>
      <c r="D26" s="52"/>
      <c r="E26" s="11"/>
      <c r="F26" s="11"/>
      <c r="G26" s="71">
        <f t="shared" ref="G26:G27" si="7">ROUND(B26*E26*F26,2)</f>
        <v>0</v>
      </c>
      <c r="H26" s="94">
        <f t="shared" ref="H26:H27" si="8">ROUND(C26*F26,2)</f>
        <v>0</v>
      </c>
      <c r="I26" s="164"/>
      <c r="J26" s="165"/>
      <c r="K26" s="165"/>
      <c r="L26" s="106"/>
    </row>
    <row r="27" spans="1:12" s="28" customFormat="1" ht="13.5" customHeight="1">
      <c r="A27" s="134"/>
      <c r="B27" s="56"/>
      <c r="C27" s="110">
        <f t="shared" si="6"/>
        <v>0</v>
      </c>
      <c r="D27" s="52"/>
      <c r="E27" s="11"/>
      <c r="F27" s="31"/>
      <c r="G27" s="71">
        <f t="shared" si="7"/>
        <v>0</v>
      </c>
      <c r="H27" s="94">
        <f t="shared" si="8"/>
        <v>0</v>
      </c>
      <c r="I27" s="156"/>
      <c r="J27" s="157"/>
      <c r="K27" s="157"/>
      <c r="L27" s="135"/>
    </row>
    <row r="28" spans="1:12">
      <c r="A28" s="41" t="s">
        <v>38</v>
      </c>
      <c r="B28" s="62"/>
      <c r="C28" s="86"/>
      <c r="D28" s="42"/>
      <c r="E28" s="43"/>
      <c r="F28" s="44"/>
      <c r="G28" s="72">
        <f>SUM(G25:G27)</f>
        <v>0</v>
      </c>
      <c r="H28" s="95">
        <f>SUM(H25:H27)</f>
        <v>0</v>
      </c>
      <c r="I28" s="164"/>
      <c r="J28" s="165"/>
      <c r="K28" s="165"/>
    </row>
    <row r="29" spans="1:12">
      <c r="A29" s="6"/>
      <c r="E29" s="12"/>
      <c r="G29" s="75"/>
      <c r="H29" s="98"/>
      <c r="I29" s="164"/>
      <c r="J29" s="165"/>
      <c r="K29" s="165"/>
    </row>
    <row r="30" spans="1:12">
      <c r="A30" s="6" t="s">
        <v>39</v>
      </c>
      <c r="E30" s="12"/>
      <c r="F30" s="11"/>
      <c r="G30" s="75"/>
      <c r="H30" s="94"/>
      <c r="I30" s="164"/>
      <c r="J30" s="165"/>
      <c r="K30" s="165"/>
      <c r="L30" s="123" t="s">
        <v>40</v>
      </c>
    </row>
    <row r="31" spans="1:12" s="2" customFormat="1">
      <c r="A31" s="45" t="s">
        <v>41</v>
      </c>
      <c r="B31" s="60"/>
      <c r="C31" s="84"/>
      <c r="D31" s="39"/>
      <c r="E31" s="43"/>
      <c r="F31" s="43"/>
      <c r="G31" s="72"/>
      <c r="H31" s="95">
        <f>H30</f>
        <v>0</v>
      </c>
      <c r="I31" s="168"/>
      <c r="J31" s="169"/>
      <c r="K31" s="169"/>
    </row>
    <row r="32" spans="1:12">
      <c r="A32" s="6"/>
      <c r="E32" s="12"/>
      <c r="G32" s="75"/>
      <c r="H32" s="98"/>
      <c r="I32" s="164"/>
      <c r="J32" s="165"/>
      <c r="K32" s="165"/>
    </row>
    <row r="33" spans="1:29">
      <c r="A33" s="4" t="s">
        <v>42</v>
      </c>
      <c r="E33" s="12"/>
      <c r="G33" s="75"/>
      <c r="H33" s="98"/>
      <c r="I33" s="164"/>
      <c r="J33" s="165"/>
      <c r="K33" s="165"/>
      <c r="L33" s="123" t="s">
        <v>43</v>
      </c>
    </row>
    <row r="34" spans="1:29">
      <c r="A34" s="112"/>
      <c r="C34" s="110">
        <f>B34*$B$6</f>
        <v>0</v>
      </c>
      <c r="D34" s="136" t="s">
        <v>44</v>
      </c>
      <c r="E34" s="11"/>
      <c r="F34" s="11"/>
      <c r="G34" s="71">
        <f t="shared" ref="G34:G36" si="9">ROUND(B34*E34*F34,2)</f>
        <v>0</v>
      </c>
      <c r="H34" s="98">
        <f>ROUND(C34*F34,2)</f>
        <v>0</v>
      </c>
      <c r="I34" s="164"/>
      <c r="J34" s="165"/>
      <c r="K34" s="165"/>
      <c r="L34" s="126" t="s">
        <v>45</v>
      </c>
    </row>
    <row r="35" spans="1:29">
      <c r="A35" s="137"/>
      <c r="C35" s="110">
        <f t="shared" ref="C35:C36" si="10">B35*$B$6</f>
        <v>0</v>
      </c>
      <c r="D35" s="136" t="s">
        <v>44</v>
      </c>
      <c r="E35" s="11"/>
      <c r="F35" s="11"/>
      <c r="G35" s="71">
        <f t="shared" si="9"/>
        <v>0</v>
      </c>
      <c r="H35" s="98">
        <f t="shared" ref="H35:H36" si="11">ROUND(C35*F35,2)</f>
        <v>0</v>
      </c>
      <c r="I35" s="164"/>
      <c r="J35" s="165"/>
      <c r="K35" s="165"/>
      <c r="L35" s="126" t="s">
        <v>46</v>
      </c>
    </row>
    <row r="36" spans="1:29">
      <c r="A36" s="137"/>
      <c r="C36" s="110">
        <f t="shared" si="10"/>
        <v>0</v>
      </c>
      <c r="D36" s="136" t="s">
        <v>44</v>
      </c>
      <c r="E36" s="31"/>
      <c r="F36" s="11"/>
      <c r="G36" s="71">
        <f t="shared" si="9"/>
        <v>0</v>
      </c>
      <c r="H36" s="98">
        <f t="shared" si="11"/>
        <v>0</v>
      </c>
      <c r="I36" s="164"/>
      <c r="J36" s="165"/>
      <c r="K36" s="165"/>
      <c r="L36" s="126" t="s">
        <v>47</v>
      </c>
    </row>
    <row r="37" spans="1:29" s="3" customFormat="1">
      <c r="A37" s="41" t="s">
        <v>48</v>
      </c>
      <c r="B37" s="62"/>
      <c r="C37" s="86"/>
      <c r="D37" s="42"/>
      <c r="E37" s="43"/>
      <c r="F37" s="44"/>
      <c r="G37" s="72">
        <f>SUM(G34:G36)</f>
        <v>0</v>
      </c>
      <c r="H37" s="95">
        <f>SUM(H34:H36)</f>
        <v>0</v>
      </c>
      <c r="I37" s="164"/>
      <c r="J37" s="165"/>
      <c r="K37" s="165"/>
      <c r="L37" s="2"/>
      <c r="M37" s="2"/>
      <c r="N37" s="2"/>
      <c r="O37" s="2"/>
      <c r="P37" s="2"/>
      <c r="Q37" s="2"/>
      <c r="R37" s="2"/>
      <c r="S37" s="2"/>
      <c r="T37" s="2"/>
      <c r="U37" s="2"/>
      <c r="V37" s="2"/>
      <c r="W37" s="2"/>
      <c r="X37" s="2"/>
      <c r="Y37" s="2"/>
      <c r="Z37" s="2"/>
      <c r="AA37" s="2"/>
      <c r="AB37" s="2"/>
      <c r="AC37" s="2"/>
    </row>
    <row r="38" spans="1:29">
      <c r="A38" s="5"/>
      <c r="E38" s="12"/>
      <c r="G38" s="75"/>
      <c r="H38" s="98"/>
      <c r="I38" s="164"/>
      <c r="J38" s="165"/>
      <c r="K38" s="165"/>
      <c r="L38" s="106"/>
    </row>
    <row r="39" spans="1:29">
      <c r="A39" s="4" t="s">
        <v>49</v>
      </c>
      <c r="E39" s="12"/>
      <c r="G39" s="75"/>
      <c r="H39" s="98"/>
      <c r="I39" s="164"/>
      <c r="J39" s="165"/>
      <c r="K39" s="165"/>
      <c r="L39" s="123" t="s">
        <v>50</v>
      </c>
    </row>
    <row r="40" spans="1:29" s="23" customFormat="1">
      <c r="A40" s="108"/>
      <c r="B40" s="65"/>
      <c r="C40" s="138">
        <f>B40*$B$6</f>
        <v>0</v>
      </c>
      <c r="D40" s="136"/>
      <c r="E40" s="11"/>
      <c r="F40" s="10"/>
      <c r="G40" s="71">
        <f t="shared" ref="G40" si="12">ROUND(B40*E40*F40,2)</f>
        <v>0</v>
      </c>
      <c r="H40" s="94">
        <f>ROUND(C40*F40,2)</f>
        <v>0</v>
      </c>
      <c r="I40" s="181"/>
      <c r="J40" s="182"/>
      <c r="K40" s="182"/>
      <c r="L40" s="106"/>
      <c r="M40" s="126"/>
      <c r="N40" s="126"/>
      <c r="O40" s="126"/>
      <c r="P40" s="126"/>
      <c r="Q40" s="126"/>
      <c r="R40" s="126"/>
      <c r="S40" s="126"/>
      <c r="T40" s="126"/>
      <c r="U40" s="126"/>
      <c r="V40" s="126"/>
      <c r="W40" s="126"/>
      <c r="X40" s="126"/>
      <c r="Y40" s="126"/>
      <c r="Z40" s="126"/>
      <c r="AA40" s="126"/>
      <c r="AB40" s="126"/>
      <c r="AC40" s="126"/>
    </row>
    <row r="41" spans="1:29" s="23" customFormat="1">
      <c r="A41" s="108"/>
      <c r="B41" s="65"/>
      <c r="C41" s="138">
        <f>B41*$B$6</f>
        <v>0</v>
      </c>
      <c r="D41" s="136"/>
      <c r="E41" s="11"/>
      <c r="F41" s="10"/>
      <c r="G41" s="71">
        <f t="shared" ref="G41" si="13">ROUND(B41*E41*F41,2)</f>
        <v>0</v>
      </c>
      <c r="H41" s="94">
        <f>ROUND(C41*F41,2)</f>
        <v>0</v>
      </c>
      <c r="I41" s="181"/>
      <c r="J41" s="182"/>
      <c r="K41" s="182"/>
      <c r="L41" s="106"/>
      <c r="M41" s="126"/>
      <c r="N41" s="126"/>
      <c r="O41" s="126"/>
      <c r="P41" s="126"/>
      <c r="Q41" s="126"/>
      <c r="R41" s="126"/>
      <c r="S41" s="126"/>
      <c r="T41" s="126"/>
      <c r="U41" s="126"/>
      <c r="V41" s="126"/>
      <c r="W41" s="126"/>
      <c r="X41" s="126"/>
      <c r="Y41" s="126"/>
      <c r="Z41" s="126"/>
      <c r="AA41" s="126"/>
      <c r="AB41" s="126"/>
      <c r="AC41" s="126"/>
    </row>
    <row r="42" spans="1:29" s="3" customFormat="1">
      <c r="A42" s="41" t="s">
        <v>51</v>
      </c>
      <c r="B42" s="62"/>
      <c r="C42" s="86"/>
      <c r="D42" s="42"/>
      <c r="E42" s="43"/>
      <c r="F42" s="44"/>
      <c r="G42" s="72">
        <f>SUM(G40:G41)</f>
        <v>0</v>
      </c>
      <c r="H42" s="95">
        <f>SUM(H40:H41)</f>
        <v>0</v>
      </c>
      <c r="I42" s="164"/>
      <c r="J42" s="165"/>
      <c r="K42" s="165"/>
      <c r="L42" s="2"/>
      <c r="M42" s="2"/>
      <c r="N42" s="2"/>
      <c r="O42" s="2"/>
      <c r="P42" s="2"/>
      <c r="Q42" s="2"/>
      <c r="R42" s="2"/>
      <c r="S42" s="2"/>
      <c r="T42" s="2"/>
      <c r="U42" s="2"/>
      <c r="V42" s="2"/>
      <c r="W42" s="2"/>
      <c r="X42" s="2"/>
      <c r="Y42" s="2"/>
      <c r="Z42" s="2"/>
      <c r="AA42" s="2"/>
      <c r="AB42" s="2"/>
      <c r="AC42" s="2"/>
    </row>
    <row r="43" spans="1:29">
      <c r="A43" s="5"/>
      <c r="G43" s="75"/>
      <c r="H43" s="98"/>
      <c r="I43" s="164"/>
      <c r="J43" s="165"/>
      <c r="K43" s="165"/>
    </row>
    <row r="44" spans="1:29">
      <c r="A44" s="4" t="s">
        <v>52</v>
      </c>
      <c r="E44" s="12"/>
      <c r="G44" s="75"/>
      <c r="H44" s="98"/>
      <c r="I44" s="164"/>
      <c r="J44" s="165"/>
      <c r="K44" s="165"/>
      <c r="L44" s="123" t="s">
        <v>53</v>
      </c>
    </row>
    <row r="45" spans="1:29" ht="12" customHeight="1">
      <c r="A45" s="137"/>
      <c r="B45" s="65"/>
      <c r="C45" s="138">
        <f>B45*$B$6</f>
        <v>0</v>
      </c>
      <c r="D45" s="136"/>
      <c r="E45" s="11"/>
      <c r="F45" s="11"/>
      <c r="G45" s="71">
        <f t="shared" ref="G45:G49" si="14">ROUND(B45*E45*F45,2)</f>
        <v>0</v>
      </c>
      <c r="H45" s="94">
        <f>ROUND(C45*F45,2)</f>
        <v>0</v>
      </c>
      <c r="I45" s="164"/>
      <c r="J45" s="165"/>
      <c r="K45" s="165"/>
      <c r="L45" s="123"/>
    </row>
    <row r="46" spans="1:29" ht="12" customHeight="1">
      <c r="A46" s="137"/>
      <c r="B46" s="65"/>
      <c r="C46" s="138">
        <f t="shared" ref="C46:C49" si="15">B46*$B$6</f>
        <v>0</v>
      </c>
      <c r="D46" s="136"/>
      <c r="E46" s="11"/>
      <c r="F46" s="11"/>
      <c r="G46" s="71">
        <f t="shared" si="14"/>
        <v>0</v>
      </c>
      <c r="H46" s="94">
        <f t="shared" ref="H46:H49" si="16">ROUND(C46*F46,2)</f>
        <v>0</v>
      </c>
      <c r="I46" s="164"/>
      <c r="J46" s="165"/>
      <c r="K46" s="165"/>
    </row>
    <row r="47" spans="1:29" ht="12" customHeight="1">
      <c r="A47" s="137"/>
      <c r="B47" s="65"/>
      <c r="C47" s="138">
        <f t="shared" si="15"/>
        <v>0</v>
      </c>
      <c r="D47" s="136"/>
      <c r="E47" s="11"/>
      <c r="F47" s="11"/>
      <c r="G47" s="71">
        <f t="shared" si="14"/>
        <v>0</v>
      </c>
      <c r="H47" s="94">
        <f t="shared" si="16"/>
        <v>0</v>
      </c>
      <c r="I47" s="164"/>
      <c r="J47" s="165"/>
      <c r="K47" s="165"/>
      <c r="L47" s="126"/>
    </row>
    <row r="48" spans="1:29" ht="12" customHeight="1">
      <c r="A48" s="137"/>
      <c r="B48" s="65"/>
      <c r="C48" s="138">
        <f t="shared" si="15"/>
        <v>0</v>
      </c>
      <c r="D48" s="136"/>
      <c r="E48" s="11"/>
      <c r="F48" s="11"/>
      <c r="G48" s="71">
        <f t="shared" si="14"/>
        <v>0</v>
      </c>
      <c r="H48" s="94">
        <f t="shared" si="16"/>
        <v>0</v>
      </c>
      <c r="I48" s="164"/>
      <c r="J48" s="165"/>
      <c r="K48" s="165"/>
      <c r="L48" s="126"/>
    </row>
    <row r="49" spans="1:29" ht="12" customHeight="1">
      <c r="A49" s="137"/>
      <c r="B49" s="65"/>
      <c r="C49" s="138">
        <f t="shared" si="15"/>
        <v>0</v>
      </c>
      <c r="D49" s="136"/>
      <c r="E49" s="11"/>
      <c r="F49" s="11"/>
      <c r="G49" s="71">
        <f t="shared" si="14"/>
        <v>0</v>
      </c>
      <c r="H49" s="94">
        <f t="shared" si="16"/>
        <v>0</v>
      </c>
      <c r="I49" s="164"/>
      <c r="J49" s="165"/>
      <c r="K49" s="165"/>
      <c r="L49" s="126"/>
    </row>
    <row r="50" spans="1:29" ht="12" customHeight="1">
      <c r="A50" s="137"/>
      <c r="B50" s="65"/>
      <c r="C50" s="138">
        <f>B50*$B$6</f>
        <v>0</v>
      </c>
      <c r="D50" s="136"/>
      <c r="E50" s="11"/>
      <c r="F50" s="11"/>
      <c r="G50" s="71">
        <f t="shared" ref="G50:G54" si="17">ROUND(B50*E50*F50,2)</f>
        <v>0</v>
      </c>
      <c r="H50" s="93">
        <f>SUM(H45:H49)</f>
        <v>0</v>
      </c>
      <c r="K50" s="14"/>
      <c r="L50" s="126"/>
    </row>
    <row r="51" spans="1:29" ht="12" customHeight="1">
      <c r="A51" s="137"/>
      <c r="B51" s="65"/>
      <c r="C51" s="138">
        <f t="shared" ref="C51:C54" si="18">B51*$B$6</f>
        <v>0</v>
      </c>
      <c r="D51" s="136"/>
      <c r="E51" s="11"/>
      <c r="F51" s="11"/>
      <c r="G51" s="71">
        <f t="shared" si="17"/>
        <v>0</v>
      </c>
      <c r="H51" s="94"/>
      <c r="I51" s="164"/>
      <c r="J51" s="165"/>
      <c r="K51" s="165"/>
    </row>
    <row r="52" spans="1:29">
      <c r="A52" s="137"/>
      <c r="B52" s="65"/>
      <c r="C52" s="138">
        <f t="shared" si="18"/>
        <v>0</v>
      </c>
      <c r="D52" s="136"/>
      <c r="E52" s="11"/>
      <c r="F52" s="11"/>
      <c r="G52" s="71">
        <f t="shared" si="17"/>
        <v>0</v>
      </c>
      <c r="H52" s="94"/>
      <c r="I52" s="164"/>
      <c r="J52" s="165"/>
      <c r="K52" s="165"/>
      <c r="L52" s="126"/>
    </row>
    <row r="53" spans="1:29" ht="12" customHeight="1">
      <c r="A53" s="137"/>
      <c r="B53" s="65"/>
      <c r="C53" s="138">
        <f t="shared" si="18"/>
        <v>0</v>
      </c>
      <c r="D53" s="136"/>
      <c r="E53" s="11"/>
      <c r="F53" s="11"/>
      <c r="G53" s="71">
        <f t="shared" si="17"/>
        <v>0</v>
      </c>
      <c r="H53" s="94"/>
      <c r="I53" s="164"/>
      <c r="J53" s="165"/>
      <c r="K53" s="165"/>
      <c r="L53" s="126"/>
    </row>
    <row r="54" spans="1:29" s="23" customFormat="1">
      <c r="A54" s="137"/>
      <c r="B54" s="65"/>
      <c r="C54" s="138">
        <f t="shared" si="18"/>
        <v>0</v>
      </c>
      <c r="D54" s="136"/>
      <c r="E54" s="11"/>
      <c r="F54" s="11"/>
      <c r="G54" s="71">
        <f t="shared" si="17"/>
        <v>0</v>
      </c>
      <c r="H54" s="94"/>
      <c r="I54" s="183"/>
      <c r="J54" s="184"/>
      <c r="K54" s="184"/>
      <c r="L54" s="126"/>
      <c r="M54" s="126"/>
      <c r="N54" s="126"/>
      <c r="O54" s="126"/>
      <c r="P54" s="126"/>
      <c r="Q54" s="126"/>
      <c r="R54" s="126"/>
      <c r="S54" s="126"/>
      <c r="T54" s="126"/>
      <c r="U54" s="126"/>
      <c r="V54" s="126"/>
      <c r="W54" s="126"/>
      <c r="X54" s="126"/>
      <c r="Y54" s="126"/>
      <c r="Z54" s="126"/>
      <c r="AA54" s="126"/>
      <c r="AB54" s="126"/>
      <c r="AC54" s="126"/>
    </row>
    <row r="55" spans="1:29" s="23" customFormat="1">
      <c r="A55" s="137"/>
      <c r="B55" s="65"/>
      <c r="C55" s="138"/>
      <c r="D55" s="136"/>
      <c r="E55" s="11"/>
      <c r="F55" s="11"/>
      <c r="G55" s="71"/>
      <c r="H55" s="94"/>
      <c r="I55" s="139"/>
      <c r="J55" s="126"/>
      <c r="K55" s="126"/>
      <c r="L55" s="126"/>
      <c r="M55" s="126"/>
      <c r="N55" s="126"/>
      <c r="O55" s="126"/>
      <c r="P55" s="126"/>
      <c r="Q55" s="126"/>
      <c r="R55" s="126"/>
      <c r="S55" s="126"/>
      <c r="T55" s="126"/>
      <c r="U55" s="126"/>
      <c r="V55" s="126"/>
      <c r="W55" s="126"/>
      <c r="X55" s="126"/>
      <c r="Y55" s="126"/>
      <c r="Z55" s="126"/>
      <c r="AA55" s="126"/>
      <c r="AB55" s="126"/>
      <c r="AC55" s="126"/>
    </row>
    <row r="56" spans="1:29">
      <c r="A56" s="120" t="s">
        <v>54</v>
      </c>
      <c r="B56" s="121">
        <v>0.03</v>
      </c>
      <c r="C56" s="121">
        <v>0.03</v>
      </c>
      <c r="D56" s="140" t="s">
        <v>55</v>
      </c>
      <c r="E56" s="118"/>
      <c r="F56" s="122"/>
      <c r="G56" s="113">
        <f>ROUND(SUM($G$16,$G$22,$G$28,$G$31,$G$37,$G$42,$G$45:$G$54)*B56,2)</f>
        <v>0</v>
      </c>
      <c r="H56" s="114" t="e">
        <f>ROUND(SUM(H15,H21,H27,H30,H36,H41,H49,#REF!,#REF!,#REF!,#REF!)*C56,2)</f>
        <v>#REF!</v>
      </c>
      <c r="I56" s="154"/>
      <c r="J56" s="155"/>
      <c r="K56" s="155"/>
      <c r="L56" s="141" t="s">
        <v>56</v>
      </c>
    </row>
    <row r="57" spans="1:29">
      <c r="A57" s="120" t="s">
        <v>57</v>
      </c>
      <c r="B57" s="121">
        <v>0.05</v>
      </c>
      <c r="C57" s="121">
        <v>0.03</v>
      </c>
      <c r="D57" s="140" t="s">
        <v>55</v>
      </c>
      <c r="E57" s="118"/>
      <c r="F57" s="122"/>
      <c r="G57" s="113">
        <f>ROUND(SUM($G$16,$G$22,$G$28,$G$31,$G$37,$G$42,$G$45:$G$54)*B57,2)</f>
        <v>0</v>
      </c>
      <c r="H57" s="114" t="e">
        <f>ROUND(SUM(H16,H22,H28,H31,H37,H42,H50,#REF!,#REF!,#REF!,#REF!)*C57,2)</f>
        <v>#REF!</v>
      </c>
      <c r="I57" s="154"/>
      <c r="J57" s="155"/>
      <c r="K57" s="155"/>
      <c r="L57" s="141" t="s">
        <v>58</v>
      </c>
    </row>
    <row r="58" spans="1:29" s="3" customFormat="1">
      <c r="A58" s="41" t="s">
        <v>59</v>
      </c>
      <c r="B58" s="62"/>
      <c r="C58" s="86"/>
      <c r="D58" s="42"/>
      <c r="E58" s="43"/>
      <c r="F58" s="44"/>
      <c r="G58" s="72">
        <f>SUM(G50,G56:G57)</f>
        <v>0</v>
      </c>
      <c r="H58" s="72" t="e">
        <f>SUM(H50,#REF!,#REF!,#REF!,H56:H57)</f>
        <v>#REF!</v>
      </c>
      <c r="I58" s="164"/>
      <c r="J58" s="165"/>
      <c r="K58" s="165"/>
      <c r="L58" s="2"/>
      <c r="M58" s="2"/>
      <c r="N58" s="2"/>
      <c r="O58" s="2"/>
      <c r="P58" s="2"/>
      <c r="Q58" s="2"/>
      <c r="R58" s="2"/>
      <c r="S58" s="2"/>
      <c r="T58" s="2"/>
      <c r="U58" s="2"/>
      <c r="V58" s="2"/>
      <c r="W58" s="2"/>
      <c r="X58" s="2"/>
      <c r="Y58" s="2"/>
      <c r="Z58" s="2"/>
      <c r="AA58" s="2"/>
      <c r="AB58" s="2"/>
      <c r="AC58" s="2"/>
    </row>
    <row r="59" spans="1:29">
      <c r="A59" s="4"/>
      <c r="B59" s="64"/>
      <c r="C59" s="79"/>
      <c r="D59" s="14"/>
      <c r="E59" s="17"/>
      <c r="F59" s="20"/>
      <c r="G59" s="70"/>
      <c r="H59" s="93"/>
      <c r="I59" s="164"/>
      <c r="J59" s="165"/>
      <c r="K59" s="165"/>
    </row>
    <row r="60" spans="1:29">
      <c r="A60" s="46" t="s">
        <v>60</v>
      </c>
      <c r="B60" s="66"/>
      <c r="C60" s="88"/>
      <c r="D60" s="47"/>
      <c r="E60" s="48"/>
      <c r="F60" s="49"/>
      <c r="G60" s="76">
        <f>ROUND(G16+G22+G28+G31+G37+G42+G58,2)</f>
        <v>0</v>
      </c>
      <c r="H60" s="99" t="e">
        <f>ROUND(H16+H22+H28+H31+H37+H42+H58,2)</f>
        <v>#REF!</v>
      </c>
      <c r="I60" s="164"/>
      <c r="J60" s="165"/>
      <c r="K60" s="165"/>
    </row>
    <row r="61" spans="1:29">
      <c r="A61" s="4"/>
      <c r="E61" s="12"/>
      <c r="G61" s="75"/>
      <c r="H61" s="98"/>
      <c r="I61" s="164"/>
      <c r="J61" s="165"/>
      <c r="K61" s="165"/>
    </row>
    <row r="62" spans="1:29">
      <c r="A62" s="4" t="s">
        <v>61</v>
      </c>
      <c r="E62" s="12"/>
      <c r="G62" s="75"/>
      <c r="H62" s="98"/>
      <c r="I62" s="164"/>
      <c r="J62" s="165"/>
      <c r="K62" s="165"/>
      <c r="L62" s="123" t="s">
        <v>62</v>
      </c>
    </row>
    <row r="63" spans="1:29">
      <c r="A63" s="142" t="s">
        <v>63</v>
      </c>
      <c r="B63" s="117">
        <v>0.15</v>
      </c>
      <c r="C63" s="117">
        <v>0.1</v>
      </c>
      <c r="D63" s="143" t="s">
        <v>64</v>
      </c>
      <c r="E63" s="144"/>
      <c r="F63" s="118"/>
      <c r="G63" s="119">
        <f>ROUND(G60*B63,2)</f>
        <v>0</v>
      </c>
      <c r="H63" s="100" t="e">
        <f>ROUND(SUM(H60-H40-H42-#REF!)*C63,2)</f>
        <v>#REF!</v>
      </c>
      <c r="I63" s="164"/>
      <c r="J63" s="165"/>
      <c r="K63" s="165"/>
      <c r="L63" s="123" t="s">
        <v>65</v>
      </c>
    </row>
    <row r="64" spans="1:29">
      <c r="A64" s="46" t="s">
        <v>66</v>
      </c>
      <c r="B64" s="66"/>
      <c r="C64" s="88"/>
      <c r="D64" s="47"/>
      <c r="E64" s="48"/>
      <c r="F64" s="49"/>
      <c r="G64" s="76">
        <f>SUM(G63:G63)</f>
        <v>0</v>
      </c>
      <c r="H64" s="99" t="e">
        <f>SUM(H63:H63)</f>
        <v>#REF!</v>
      </c>
      <c r="I64" s="164"/>
      <c r="J64" s="165"/>
      <c r="K64" s="165"/>
    </row>
    <row r="65" spans="1:11">
      <c r="A65" s="7"/>
      <c r="E65" s="12"/>
      <c r="F65" s="16"/>
      <c r="G65" s="71"/>
      <c r="H65" s="94"/>
      <c r="I65" s="164"/>
      <c r="J65" s="165"/>
      <c r="K65" s="165"/>
    </row>
    <row r="66" spans="1:11">
      <c r="A66" s="6"/>
      <c r="B66" s="67"/>
      <c r="C66" s="89"/>
      <c r="D66" s="21"/>
      <c r="E66" s="21"/>
      <c r="F66" s="22"/>
      <c r="G66" s="70"/>
      <c r="H66" s="93"/>
      <c r="I66" s="164"/>
      <c r="J66" s="165"/>
      <c r="K66" s="165"/>
    </row>
    <row r="67" spans="1:11" ht="15.75">
      <c r="A67" s="50" t="s">
        <v>67</v>
      </c>
      <c r="B67" s="145"/>
      <c r="C67" s="146"/>
      <c r="D67" s="147"/>
      <c r="E67" s="147"/>
      <c r="F67" s="148"/>
      <c r="G67" s="77">
        <f>ROUND(G64+G60,2)</f>
        <v>0</v>
      </c>
      <c r="H67" s="101" t="e">
        <f>ROUND(H64+H60,2)</f>
        <v>#REF!</v>
      </c>
      <c r="I67" s="164"/>
      <c r="J67" s="165"/>
      <c r="K67" s="165"/>
    </row>
    <row r="68" spans="1:11" ht="15">
      <c r="E68" s="14"/>
      <c r="F68" s="104" t="s">
        <v>68</v>
      </c>
      <c r="G68" s="105">
        <f>G67*B6</f>
        <v>0</v>
      </c>
      <c r="H68" s="102"/>
      <c r="I68"/>
      <c r="J68"/>
      <c r="K68"/>
    </row>
    <row r="69" spans="1:11">
      <c r="E69" s="14"/>
      <c r="F69" s="18"/>
      <c r="G69" s="64"/>
      <c r="H69" s="90"/>
      <c r="I69"/>
      <c r="J69"/>
      <c r="K69"/>
    </row>
    <row r="70" spans="1:11">
      <c r="E70" s="14"/>
      <c r="F70" s="149"/>
      <c r="G70" s="150"/>
      <c r="H70" s="151"/>
      <c r="I70"/>
      <c r="J70"/>
      <c r="K70"/>
    </row>
    <row r="71" spans="1:11">
      <c r="E71" s="14"/>
      <c r="F71" s="149"/>
      <c r="G71" s="152"/>
      <c r="H71" s="153"/>
      <c r="I71"/>
      <c r="J71"/>
      <c r="K71"/>
    </row>
    <row r="72" spans="1:11">
      <c r="E72" s="14"/>
      <c r="F72" s="149"/>
      <c r="G72" s="152"/>
      <c r="H72" s="153"/>
      <c r="I72"/>
      <c r="J72"/>
      <c r="K72"/>
    </row>
    <row r="73" spans="1:11">
      <c r="E73" s="14"/>
      <c r="F73" s="149"/>
      <c r="G73" s="152"/>
      <c r="H73" s="153"/>
      <c r="I73"/>
      <c r="J73"/>
      <c r="K73"/>
    </row>
    <row r="74" spans="1:11">
      <c r="E74" s="14"/>
      <c r="F74" s="149"/>
      <c r="G74" s="152"/>
      <c r="H74" s="153"/>
      <c r="I74"/>
      <c r="J74"/>
      <c r="K74"/>
    </row>
    <row r="75" spans="1:11">
      <c r="E75" s="14"/>
      <c r="F75" s="149"/>
      <c r="G75" s="152"/>
      <c r="H75" s="153"/>
      <c r="I75"/>
      <c r="J75"/>
      <c r="K75"/>
    </row>
    <row r="76" spans="1:11">
      <c r="E76" s="14"/>
      <c r="F76" s="149"/>
      <c r="G76" s="152"/>
      <c r="H76" s="153"/>
      <c r="I76"/>
      <c r="J76"/>
      <c r="K76"/>
    </row>
    <row r="77" spans="1:11">
      <c r="E77" s="14"/>
      <c r="F77" s="149"/>
      <c r="G77" s="152"/>
      <c r="H77" s="153"/>
      <c r="I77"/>
      <c r="J77"/>
      <c r="K77"/>
    </row>
    <row r="78" spans="1:11">
      <c r="E78" s="14"/>
      <c r="F78" s="149"/>
      <c r="G78" s="152"/>
      <c r="H78" s="153"/>
      <c r="I78"/>
      <c r="J78"/>
      <c r="K78"/>
    </row>
    <row r="79" spans="1:11">
      <c r="E79" s="14"/>
      <c r="F79" s="18"/>
      <c r="G79" s="64"/>
      <c r="H79" s="90"/>
      <c r="I79"/>
      <c r="J79"/>
      <c r="K79"/>
    </row>
    <row r="80" spans="1:11">
      <c r="E80" s="14"/>
      <c r="F80" s="18"/>
      <c r="G80" s="64"/>
      <c r="H80" s="90"/>
      <c r="I80"/>
      <c r="J80"/>
      <c r="K80"/>
    </row>
    <row r="81" spans="5:11">
      <c r="E81" s="14"/>
      <c r="F81" s="18"/>
      <c r="G81" s="64"/>
      <c r="H81" s="90"/>
      <c r="I81"/>
      <c r="J81"/>
      <c r="K81"/>
    </row>
    <row r="82" spans="5:11">
      <c r="E82" s="14"/>
      <c r="F82" s="18"/>
      <c r="G82" s="64"/>
      <c r="H82" s="90"/>
      <c r="I82"/>
      <c r="J82"/>
      <c r="K82"/>
    </row>
    <row r="83" spans="5:11">
      <c r="E83" s="14"/>
      <c r="F83" s="18"/>
      <c r="G83" s="64"/>
      <c r="H83" s="90"/>
      <c r="I83"/>
      <c r="J83"/>
      <c r="K83"/>
    </row>
    <row r="84" spans="5:11">
      <c r="E84" s="14"/>
      <c r="F84" s="18"/>
      <c r="G84" s="64"/>
      <c r="H84" s="90"/>
      <c r="I84"/>
      <c r="J84"/>
      <c r="K84"/>
    </row>
    <row r="85" spans="5:11">
      <c r="E85" s="14"/>
      <c r="F85" s="18"/>
      <c r="G85" s="64"/>
      <c r="H85" s="90"/>
      <c r="I85"/>
      <c r="J85"/>
      <c r="K85"/>
    </row>
    <row r="86" spans="5:11">
      <c r="E86" s="14"/>
      <c r="F86" s="18"/>
      <c r="G86" s="64"/>
      <c r="H86" s="90"/>
      <c r="I86"/>
      <c r="J86"/>
      <c r="K86"/>
    </row>
    <row r="87" spans="5:11">
      <c r="E87" s="14"/>
      <c r="F87" s="18"/>
      <c r="G87" s="64"/>
      <c r="H87" s="90"/>
      <c r="I87"/>
      <c r="J87"/>
      <c r="K87"/>
    </row>
    <row r="88" spans="5:11">
      <c r="E88" s="14"/>
      <c r="F88" s="18"/>
      <c r="G88" s="64"/>
      <c r="H88" s="90"/>
      <c r="I88"/>
      <c r="J88"/>
      <c r="K88"/>
    </row>
    <row r="89" spans="5:11">
      <c r="E89" s="14"/>
      <c r="F89" s="18"/>
      <c r="G89" s="64"/>
      <c r="H89" s="90"/>
      <c r="I89"/>
      <c r="J89"/>
      <c r="K89"/>
    </row>
    <row r="90" spans="5:11">
      <c r="E90" s="14"/>
      <c r="F90" s="18"/>
      <c r="G90" s="64"/>
      <c r="H90" s="90"/>
      <c r="I90"/>
      <c r="J90"/>
      <c r="K90"/>
    </row>
    <row r="91" spans="5:11">
      <c r="E91" s="14"/>
      <c r="F91" s="18"/>
      <c r="G91" s="64"/>
      <c r="H91" s="90"/>
      <c r="I91"/>
      <c r="J91"/>
      <c r="K91"/>
    </row>
    <row r="92" spans="5:11">
      <c r="E92" s="14"/>
      <c r="F92" s="18"/>
      <c r="G92" s="64"/>
      <c r="H92" s="90"/>
      <c r="I92"/>
      <c r="J92"/>
      <c r="K92"/>
    </row>
    <row r="93" spans="5:11">
      <c r="E93" s="14"/>
      <c r="F93" s="18"/>
      <c r="G93" s="64"/>
      <c r="H93" s="90"/>
      <c r="I93"/>
      <c r="J93"/>
      <c r="K93"/>
    </row>
    <row r="94" spans="5:11">
      <c r="E94" s="14"/>
      <c r="F94" s="18"/>
      <c r="G94" s="64"/>
      <c r="H94" s="90"/>
      <c r="I94"/>
      <c r="J94"/>
      <c r="K94"/>
    </row>
    <row r="95" spans="5:11">
      <c r="E95" s="14"/>
      <c r="F95" s="18"/>
      <c r="G95" s="64"/>
      <c r="H95" s="90"/>
      <c r="I95"/>
      <c r="J95"/>
      <c r="K95"/>
    </row>
    <row r="96" spans="5:11">
      <c r="E96" s="14"/>
      <c r="F96" s="18"/>
      <c r="G96" s="64"/>
      <c r="H96" s="90"/>
      <c r="I96"/>
      <c r="J96"/>
      <c r="K96"/>
    </row>
    <row r="97" spans="5:11">
      <c r="E97" s="14"/>
      <c r="F97" s="18"/>
      <c r="G97" s="64"/>
      <c r="H97" s="90"/>
      <c r="I97"/>
      <c r="J97"/>
      <c r="K97"/>
    </row>
    <row r="98" spans="5:11">
      <c r="E98" s="14"/>
      <c r="F98" s="18"/>
      <c r="G98" s="64"/>
      <c r="H98" s="90"/>
      <c r="I98"/>
      <c r="J98"/>
      <c r="K98"/>
    </row>
    <row r="99" spans="5:11">
      <c r="E99" s="14"/>
      <c r="F99" s="18"/>
      <c r="G99" s="64"/>
      <c r="H99" s="90"/>
      <c r="I99"/>
      <c r="J99"/>
      <c r="K99"/>
    </row>
    <row r="100" spans="5:11">
      <c r="E100" s="14"/>
      <c r="F100" s="18"/>
      <c r="G100" s="64"/>
      <c r="H100" s="90"/>
      <c r="I100"/>
      <c r="J100"/>
      <c r="K100"/>
    </row>
    <row r="101" spans="5:11">
      <c r="E101" s="14"/>
      <c r="F101" s="18"/>
      <c r="G101" s="64"/>
      <c r="H101" s="90"/>
      <c r="I101"/>
      <c r="J101"/>
      <c r="K101"/>
    </row>
    <row r="102" spans="5:11">
      <c r="E102" s="14"/>
      <c r="F102" s="18"/>
      <c r="G102" s="64"/>
      <c r="H102" s="90"/>
      <c r="I102" s="14"/>
      <c r="K102" s="14"/>
    </row>
    <row r="103" spans="5:11">
      <c r="E103" s="14"/>
      <c r="F103" s="18"/>
      <c r="G103" s="64"/>
      <c r="H103" s="90"/>
      <c r="I103" s="14"/>
      <c r="K103" s="14"/>
    </row>
    <row r="104" spans="5:11">
      <c r="E104" s="14"/>
      <c r="F104" s="18"/>
      <c r="G104" s="64"/>
      <c r="H104" s="90"/>
      <c r="I104" s="14"/>
      <c r="K104" s="14"/>
    </row>
    <row r="105" spans="5:11">
      <c r="E105" s="14"/>
      <c r="F105" s="18"/>
      <c r="G105" s="64"/>
      <c r="H105" s="90"/>
      <c r="I105" s="14"/>
      <c r="K105" s="14"/>
    </row>
    <row r="106" spans="5:11">
      <c r="E106" s="14"/>
      <c r="F106" s="18"/>
      <c r="G106" s="64"/>
      <c r="H106" s="90"/>
      <c r="I106" s="14"/>
      <c r="K106" s="14"/>
    </row>
    <row r="107" spans="5:11">
      <c r="E107" s="14"/>
      <c r="F107" s="18"/>
      <c r="G107" s="64"/>
      <c r="H107" s="90"/>
      <c r="I107" s="14"/>
      <c r="K107" s="14"/>
    </row>
    <row r="108" spans="5:11">
      <c r="E108" s="14"/>
      <c r="F108" s="18"/>
      <c r="G108" s="64"/>
      <c r="H108" s="90"/>
      <c r="I108" s="14"/>
      <c r="K108" s="14"/>
    </row>
    <row r="109" spans="5:11">
      <c r="E109" s="14"/>
      <c r="F109" s="18"/>
      <c r="G109" s="64"/>
      <c r="H109" s="90"/>
      <c r="I109" s="14"/>
      <c r="K109" s="14"/>
    </row>
    <row r="110" spans="5:11">
      <c r="E110" s="14"/>
      <c r="F110" s="18"/>
      <c r="G110" s="64"/>
      <c r="H110" s="90"/>
      <c r="I110" s="14"/>
      <c r="K110" s="14"/>
    </row>
    <row r="111" spans="5:11">
      <c r="E111" s="14"/>
      <c r="F111" s="18"/>
      <c r="G111" s="64"/>
      <c r="H111" s="90"/>
      <c r="I111" s="14"/>
      <c r="K111" s="14"/>
    </row>
    <row r="112" spans="5:11">
      <c r="E112" s="14"/>
      <c r="F112" s="18"/>
      <c r="G112" s="64"/>
      <c r="H112" s="90"/>
      <c r="I112" s="14"/>
      <c r="K112" s="14"/>
    </row>
    <row r="113" spans="5:11">
      <c r="E113" s="14"/>
      <c r="F113" s="18"/>
      <c r="G113" s="64"/>
      <c r="H113" s="90"/>
      <c r="I113" s="14"/>
      <c r="K113" s="14"/>
    </row>
    <row r="114" spans="5:11">
      <c r="E114" s="14"/>
      <c r="F114" s="18"/>
      <c r="G114" s="64"/>
      <c r="H114" s="90"/>
      <c r="I114" s="14"/>
      <c r="K114" s="14"/>
    </row>
    <row r="115" spans="5:11">
      <c r="E115" s="14"/>
      <c r="F115" s="18"/>
      <c r="G115" s="64"/>
      <c r="H115" s="90"/>
      <c r="I115" s="14"/>
      <c r="K115" s="14"/>
    </row>
    <row r="116" spans="5:11">
      <c r="E116" s="14"/>
      <c r="F116" s="18"/>
      <c r="G116" s="64"/>
      <c r="H116" s="90"/>
      <c r="I116" s="14"/>
      <c r="K116" s="14"/>
    </row>
    <row r="117" spans="5:11">
      <c r="E117" s="14"/>
      <c r="F117" s="18"/>
      <c r="G117" s="64"/>
      <c r="H117" s="90"/>
      <c r="I117" s="14"/>
      <c r="K117" s="14"/>
    </row>
    <row r="118" spans="5:11">
      <c r="E118" s="14"/>
      <c r="F118" s="18"/>
      <c r="G118" s="64"/>
      <c r="H118" s="90"/>
      <c r="I118" s="14"/>
      <c r="K118" s="14"/>
    </row>
    <row r="119" spans="5:11">
      <c r="E119" s="14"/>
      <c r="F119" s="18"/>
      <c r="G119" s="64"/>
      <c r="H119" s="90"/>
      <c r="I119" s="14"/>
      <c r="K119" s="14"/>
    </row>
    <row r="120" spans="5:11">
      <c r="E120" s="14"/>
      <c r="F120" s="18"/>
      <c r="G120" s="64"/>
      <c r="H120" s="90"/>
      <c r="I120" s="14"/>
      <c r="K120" s="14"/>
    </row>
    <row r="121" spans="5:11">
      <c r="E121" s="14"/>
      <c r="F121" s="18"/>
      <c r="G121" s="64"/>
      <c r="H121" s="90"/>
      <c r="I121" s="14"/>
      <c r="K121" s="14"/>
    </row>
    <row r="122" spans="5:11">
      <c r="E122" s="14"/>
      <c r="F122" s="18"/>
      <c r="G122" s="64"/>
      <c r="H122" s="90"/>
      <c r="I122" s="14"/>
      <c r="K122" s="14"/>
    </row>
    <row r="123" spans="5:11">
      <c r="E123" s="14"/>
      <c r="F123" s="18"/>
      <c r="G123" s="64"/>
      <c r="H123" s="90"/>
      <c r="I123" s="14"/>
      <c r="K123" s="14"/>
    </row>
    <row r="124" spans="5:11">
      <c r="E124" s="14"/>
      <c r="F124" s="18"/>
      <c r="G124" s="64"/>
      <c r="H124" s="90"/>
      <c r="I124" s="14"/>
      <c r="K124" s="14"/>
    </row>
    <row r="125" spans="5:11">
      <c r="E125" s="14"/>
      <c r="F125" s="18"/>
      <c r="G125" s="64"/>
      <c r="H125" s="90"/>
      <c r="I125" s="14"/>
      <c r="K125" s="14"/>
    </row>
    <row r="126" spans="5:11">
      <c r="E126" s="14"/>
      <c r="F126" s="18"/>
      <c r="G126" s="64"/>
      <c r="H126" s="90"/>
      <c r="I126" s="14"/>
      <c r="K126" s="14"/>
    </row>
    <row r="127" spans="5:11">
      <c r="E127" s="14"/>
      <c r="F127" s="18"/>
      <c r="G127" s="64"/>
      <c r="H127" s="90"/>
      <c r="I127" s="14"/>
      <c r="K127" s="14"/>
    </row>
    <row r="128" spans="5:11">
      <c r="E128" s="14"/>
      <c r="F128" s="18"/>
      <c r="G128" s="64"/>
      <c r="H128" s="90"/>
      <c r="I128" s="14"/>
      <c r="K128" s="14"/>
    </row>
    <row r="129" spans="5:11">
      <c r="E129" s="14"/>
      <c r="F129" s="18"/>
      <c r="G129" s="64"/>
      <c r="H129" s="90"/>
      <c r="I129" s="14"/>
      <c r="K129" s="14"/>
    </row>
    <row r="130" spans="5:11">
      <c r="E130" s="14"/>
      <c r="F130" s="18"/>
      <c r="G130" s="64"/>
      <c r="H130" s="90"/>
      <c r="I130" s="14"/>
      <c r="K130" s="14"/>
    </row>
    <row r="131" spans="5:11">
      <c r="E131" s="14"/>
      <c r="F131" s="18"/>
      <c r="G131" s="64"/>
      <c r="H131" s="90"/>
      <c r="I131" s="14"/>
      <c r="K131" s="14"/>
    </row>
    <row r="132" spans="5:11">
      <c r="E132" s="14"/>
      <c r="F132" s="18"/>
      <c r="G132" s="64"/>
      <c r="H132" s="90"/>
      <c r="I132" s="14"/>
      <c r="K132" s="14"/>
    </row>
    <row r="133" spans="5:11">
      <c r="E133" s="14"/>
      <c r="F133" s="18"/>
      <c r="G133" s="64"/>
      <c r="H133" s="90"/>
      <c r="I133" s="14"/>
      <c r="K133" s="14"/>
    </row>
    <row r="134" spans="5:11">
      <c r="E134" s="14"/>
      <c r="F134" s="18"/>
      <c r="G134" s="64"/>
      <c r="H134" s="90"/>
      <c r="I134" s="14"/>
      <c r="K134" s="14"/>
    </row>
    <row r="135" spans="5:11">
      <c r="E135" s="14"/>
      <c r="F135" s="18"/>
      <c r="G135" s="64"/>
      <c r="H135" s="90"/>
      <c r="I135" s="14"/>
      <c r="K135" s="14"/>
    </row>
    <row r="136" spans="5:11">
      <c r="E136" s="14"/>
      <c r="F136" s="18"/>
      <c r="G136" s="64"/>
      <c r="H136" s="90"/>
      <c r="I136" s="14"/>
      <c r="K136" s="14"/>
    </row>
    <row r="137" spans="5:11">
      <c r="E137" s="14"/>
      <c r="F137" s="18"/>
      <c r="G137" s="64"/>
      <c r="H137" s="90"/>
      <c r="I137" s="14"/>
      <c r="K137" s="14"/>
    </row>
    <row r="138" spans="5:11">
      <c r="E138" s="14"/>
      <c r="F138" s="18"/>
      <c r="G138" s="64"/>
      <c r="H138" s="90"/>
      <c r="I138" s="14"/>
      <c r="K138" s="14"/>
    </row>
    <row r="139" spans="5:11">
      <c r="E139" s="14"/>
      <c r="F139" s="18"/>
      <c r="G139" s="64"/>
      <c r="H139" s="90"/>
      <c r="I139" s="14"/>
      <c r="K139" s="14"/>
    </row>
    <row r="140" spans="5:11">
      <c r="E140" s="14"/>
      <c r="F140" s="18"/>
      <c r="G140" s="64"/>
      <c r="H140" s="90"/>
      <c r="I140" s="14"/>
      <c r="K140" s="14"/>
    </row>
    <row r="141" spans="5:11">
      <c r="E141" s="14"/>
      <c r="F141" s="18"/>
      <c r="G141" s="64"/>
      <c r="H141" s="90"/>
      <c r="I141" s="14"/>
      <c r="K141" s="14"/>
    </row>
    <row r="142" spans="5:11">
      <c r="E142" s="14"/>
      <c r="F142" s="18"/>
      <c r="G142" s="64"/>
      <c r="H142" s="90"/>
      <c r="I142" s="14"/>
      <c r="K142" s="14"/>
    </row>
    <row r="143" spans="5:11">
      <c r="E143" s="14"/>
      <c r="F143" s="18"/>
      <c r="G143" s="64"/>
      <c r="H143" s="90"/>
      <c r="I143" s="14"/>
      <c r="K143" s="14"/>
    </row>
    <row r="144" spans="5:11">
      <c r="E144" s="14"/>
      <c r="F144" s="18"/>
      <c r="G144" s="64"/>
      <c r="H144" s="90"/>
      <c r="I144" s="14"/>
      <c r="K144" s="14"/>
    </row>
    <row r="145" spans="5:11">
      <c r="E145" s="14"/>
      <c r="F145" s="18"/>
      <c r="G145" s="64"/>
      <c r="H145" s="90"/>
      <c r="I145" s="14"/>
      <c r="K145" s="14"/>
    </row>
    <row r="146" spans="5:11">
      <c r="E146" s="14"/>
      <c r="F146" s="18"/>
      <c r="G146" s="64"/>
      <c r="H146" s="90"/>
      <c r="I146" s="14"/>
      <c r="K146" s="14"/>
    </row>
    <row r="147" spans="5:11">
      <c r="E147" s="14"/>
      <c r="F147" s="18"/>
      <c r="G147" s="64"/>
      <c r="H147" s="90"/>
      <c r="I147" s="14"/>
      <c r="K147" s="14"/>
    </row>
    <row r="148" spans="5:11">
      <c r="E148" s="14"/>
      <c r="F148" s="18"/>
      <c r="G148" s="64"/>
      <c r="H148" s="90"/>
      <c r="I148" s="14"/>
      <c r="K148" s="14"/>
    </row>
    <row r="149" spans="5:11">
      <c r="E149" s="14"/>
      <c r="F149" s="18"/>
      <c r="G149" s="64"/>
      <c r="H149" s="90"/>
      <c r="I149" s="14"/>
      <c r="K149" s="14"/>
    </row>
    <row r="150" spans="5:11">
      <c r="E150" s="14"/>
      <c r="F150" s="18"/>
      <c r="G150" s="64"/>
      <c r="H150" s="90"/>
      <c r="I150" s="14"/>
      <c r="K150" s="14"/>
    </row>
    <row r="151" spans="5:11">
      <c r="E151" s="14"/>
      <c r="F151" s="18"/>
      <c r="G151" s="64"/>
      <c r="H151" s="90"/>
      <c r="I151" s="14"/>
      <c r="K151" s="14"/>
    </row>
    <row r="152" spans="5:11">
      <c r="E152" s="14"/>
      <c r="F152" s="18"/>
      <c r="G152" s="64"/>
      <c r="H152" s="90"/>
      <c r="I152" s="14"/>
      <c r="K152" s="14"/>
    </row>
    <row r="153" spans="5:11">
      <c r="E153" s="14"/>
      <c r="F153" s="18"/>
      <c r="G153" s="64"/>
      <c r="H153" s="90"/>
      <c r="I153" s="14"/>
      <c r="K153" s="14"/>
    </row>
    <row r="154" spans="5:11">
      <c r="E154" s="14"/>
      <c r="F154" s="18"/>
      <c r="G154" s="64"/>
      <c r="H154" s="90"/>
      <c r="I154" s="14"/>
      <c r="K154" s="14"/>
    </row>
    <row r="155" spans="5:11">
      <c r="E155" s="14"/>
      <c r="F155" s="18"/>
      <c r="G155" s="64"/>
      <c r="H155" s="90"/>
      <c r="I155" s="14"/>
      <c r="K155" s="14"/>
    </row>
    <row r="156" spans="5:11">
      <c r="E156" s="14"/>
      <c r="F156" s="18"/>
      <c r="G156" s="64"/>
      <c r="H156" s="90"/>
      <c r="I156" s="14"/>
      <c r="K156" s="14"/>
    </row>
    <row r="157" spans="5:11">
      <c r="E157" s="14"/>
      <c r="F157" s="18"/>
      <c r="G157" s="64"/>
      <c r="H157" s="90"/>
      <c r="I157" s="14"/>
      <c r="K157" s="14"/>
    </row>
    <row r="158" spans="5:11">
      <c r="E158" s="14"/>
      <c r="F158" s="18"/>
      <c r="G158" s="64"/>
      <c r="H158" s="90"/>
      <c r="I158" s="14"/>
      <c r="K158" s="14"/>
    </row>
    <row r="159" spans="5:11">
      <c r="E159" s="14"/>
      <c r="F159" s="18"/>
      <c r="G159" s="64"/>
      <c r="H159" s="90"/>
      <c r="I159" s="14"/>
      <c r="K159" s="14"/>
    </row>
    <row r="160" spans="5:11">
      <c r="E160" s="14"/>
      <c r="F160" s="18"/>
      <c r="G160" s="64"/>
      <c r="H160" s="90"/>
      <c r="I160" s="14"/>
      <c r="K160" s="14"/>
    </row>
    <row r="161" spans="5:11">
      <c r="E161" s="14"/>
      <c r="F161" s="18"/>
      <c r="G161" s="64"/>
      <c r="H161" s="90"/>
      <c r="I161" s="14"/>
      <c r="K161" s="14"/>
    </row>
    <row r="162" spans="5:11">
      <c r="E162" s="14"/>
      <c r="F162" s="18"/>
      <c r="G162" s="64"/>
      <c r="H162" s="90"/>
      <c r="I162" s="14"/>
      <c r="K162" s="14"/>
    </row>
    <row r="163" spans="5:11">
      <c r="E163" s="14"/>
      <c r="F163" s="18"/>
      <c r="G163" s="64"/>
      <c r="H163" s="90"/>
      <c r="I163" s="14"/>
      <c r="K163" s="14"/>
    </row>
    <row r="164" spans="5:11">
      <c r="E164" s="14"/>
      <c r="F164" s="18"/>
      <c r="G164" s="64"/>
      <c r="H164" s="90"/>
      <c r="I164" s="14"/>
      <c r="K164" s="14"/>
    </row>
    <row r="165" spans="5:11">
      <c r="E165" s="14"/>
      <c r="F165" s="18"/>
      <c r="G165" s="64"/>
      <c r="H165" s="90"/>
      <c r="I165" s="14"/>
      <c r="K165" s="14"/>
    </row>
    <row r="166" spans="5:11">
      <c r="E166" s="14"/>
      <c r="F166" s="18"/>
      <c r="G166" s="64"/>
      <c r="H166" s="90"/>
      <c r="I166" s="14"/>
      <c r="K166" s="14"/>
    </row>
    <row r="167" spans="5:11">
      <c r="E167" s="14"/>
      <c r="F167" s="18"/>
      <c r="G167" s="64"/>
      <c r="H167" s="90"/>
      <c r="I167" s="14"/>
      <c r="K167" s="14"/>
    </row>
    <row r="168" spans="5:11">
      <c r="E168" s="14"/>
      <c r="F168" s="18"/>
      <c r="G168" s="64"/>
      <c r="H168" s="90"/>
      <c r="I168" s="14"/>
      <c r="K168" s="14"/>
    </row>
    <row r="169" spans="5:11">
      <c r="E169" s="14"/>
      <c r="F169" s="18"/>
      <c r="G169" s="64"/>
      <c r="H169" s="90"/>
      <c r="I169" s="14"/>
      <c r="K169" s="14"/>
    </row>
    <row r="170" spans="5:11">
      <c r="E170" s="14"/>
      <c r="F170" s="18"/>
      <c r="G170" s="64"/>
      <c r="H170" s="90"/>
      <c r="I170" s="14"/>
      <c r="K170" s="14"/>
    </row>
    <row r="171" spans="5:11">
      <c r="E171" s="14"/>
      <c r="F171" s="18"/>
      <c r="G171" s="64"/>
      <c r="H171" s="90"/>
      <c r="I171" s="14"/>
      <c r="K171" s="14"/>
    </row>
    <row r="172" spans="5:11">
      <c r="E172" s="14"/>
      <c r="F172" s="18"/>
      <c r="G172" s="64"/>
      <c r="H172" s="90"/>
      <c r="I172" s="14"/>
      <c r="K172" s="14"/>
    </row>
    <row r="173" spans="5:11">
      <c r="E173" s="14"/>
      <c r="F173" s="18"/>
      <c r="G173" s="64"/>
      <c r="H173" s="90"/>
      <c r="I173" s="14"/>
      <c r="K173" s="14"/>
    </row>
    <row r="174" spans="5:11">
      <c r="E174" s="14"/>
      <c r="F174" s="18"/>
      <c r="G174" s="64"/>
      <c r="H174" s="90"/>
      <c r="I174" s="14"/>
      <c r="K174" s="14"/>
    </row>
    <row r="175" spans="5:11">
      <c r="E175" s="14"/>
      <c r="F175" s="18"/>
      <c r="G175" s="64"/>
      <c r="H175" s="90"/>
      <c r="I175" s="14"/>
      <c r="K175" s="14"/>
    </row>
    <row r="176" spans="5:11">
      <c r="E176" s="14"/>
      <c r="F176" s="18"/>
      <c r="G176" s="64"/>
      <c r="H176" s="90"/>
      <c r="I176" s="14"/>
      <c r="K176" s="14"/>
    </row>
    <row r="177" spans="5:11">
      <c r="E177" s="14"/>
      <c r="F177" s="18"/>
      <c r="G177" s="64"/>
      <c r="H177" s="90"/>
      <c r="I177" s="14"/>
      <c r="K177" s="14"/>
    </row>
    <row r="178" spans="5:11">
      <c r="E178" s="14"/>
      <c r="F178" s="18"/>
      <c r="G178" s="64"/>
      <c r="H178" s="90"/>
      <c r="I178" s="14"/>
      <c r="K178" s="14"/>
    </row>
    <row r="179" spans="5:11">
      <c r="E179" s="14"/>
      <c r="F179" s="18"/>
      <c r="G179" s="64"/>
      <c r="H179" s="90"/>
      <c r="I179" s="14"/>
      <c r="K179" s="14"/>
    </row>
    <row r="180" spans="5:11">
      <c r="E180" s="14"/>
      <c r="F180" s="18"/>
      <c r="G180" s="64"/>
      <c r="H180" s="90"/>
      <c r="I180" s="14"/>
      <c r="K180" s="14"/>
    </row>
    <row r="181" spans="5:11">
      <c r="E181" s="14"/>
      <c r="F181" s="18"/>
      <c r="G181" s="64"/>
      <c r="H181" s="90"/>
      <c r="I181" s="14"/>
      <c r="K181" s="14"/>
    </row>
    <row r="182" spans="5:11">
      <c r="E182" s="14"/>
      <c r="F182" s="18"/>
      <c r="G182" s="64"/>
      <c r="H182" s="90"/>
      <c r="I182" s="14"/>
      <c r="K182" s="14"/>
    </row>
    <row r="183" spans="5:11">
      <c r="E183" s="14"/>
      <c r="F183" s="18"/>
      <c r="G183" s="64"/>
      <c r="H183" s="90"/>
      <c r="I183" s="14"/>
      <c r="K183" s="14"/>
    </row>
    <row r="184" spans="5:11">
      <c r="E184" s="14"/>
      <c r="F184" s="18"/>
      <c r="G184" s="64"/>
      <c r="H184" s="90"/>
      <c r="I184" s="14"/>
      <c r="K184" s="14"/>
    </row>
    <row r="185" spans="5:11">
      <c r="E185" s="14"/>
      <c r="F185" s="18"/>
      <c r="G185" s="64"/>
      <c r="H185" s="90"/>
      <c r="I185" s="14"/>
      <c r="K185" s="14"/>
    </row>
    <row r="186" spans="5:11">
      <c r="E186" s="14"/>
      <c r="F186" s="18"/>
      <c r="G186" s="64"/>
      <c r="H186" s="90"/>
      <c r="I186" s="14"/>
      <c r="K186" s="14"/>
    </row>
    <row r="187" spans="5:11">
      <c r="E187" s="14"/>
      <c r="F187" s="18"/>
      <c r="G187" s="64"/>
      <c r="H187" s="90"/>
      <c r="I187" s="14"/>
      <c r="K187" s="14"/>
    </row>
    <row r="188" spans="5:11">
      <c r="E188" s="14"/>
      <c r="F188" s="18"/>
      <c r="G188" s="64"/>
      <c r="H188" s="90"/>
      <c r="I188" s="14"/>
      <c r="K188" s="14"/>
    </row>
    <row r="189" spans="5:11">
      <c r="E189" s="14"/>
      <c r="F189" s="18"/>
      <c r="G189" s="64"/>
      <c r="H189" s="90"/>
      <c r="I189" s="14"/>
      <c r="K189" s="14"/>
    </row>
    <row r="190" spans="5:11">
      <c r="E190" s="14"/>
      <c r="F190" s="18"/>
      <c r="G190" s="64"/>
      <c r="H190" s="90"/>
      <c r="I190" s="14"/>
      <c r="K190" s="14"/>
    </row>
    <row r="191" spans="5:11">
      <c r="E191" s="14"/>
      <c r="F191" s="18"/>
      <c r="G191" s="64"/>
      <c r="H191" s="90"/>
      <c r="I191" s="14"/>
      <c r="K191" s="14"/>
    </row>
    <row r="192" spans="5:11">
      <c r="E192" s="14"/>
      <c r="F192" s="18"/>
      <c r="G192" s="64"/>
      <c r="H192" s="90"/>
      <c r="I192" s="14"/>
      <c r="K192" s="14"/>
    </row>
    <row r="193" spans="5:11">
      <c r="E193" s="14"/>
      <c r="F193" s="18"/>
      <c r="G193" s="64"/>
      <c r="H193" s="90"/>
      <c r="I193" s="14"/>
      <c r="K193" s="14"/>
    </row>
    <row r="194" spans="5:11">
      <c r="E194" s="14"/>
      <c r="F194" s="18"/>
      <c r="G194" s="64"/>
      <c r="H194" s="90"/>
      <c r="I194" s="14"/>
      <c r="K194" s="14"/>
    </row>
    <row r="195" spans="5:11">
      <c r="E195" s="14"/>
      <c r="F195" s="18"/>
      <c r="G195" s="64"/>
      <c r="H195" s="90"/>
      <c r="I195" s="14"/>
      <c r="K195" s="14"/>
    </row>
    <row r="196" spans="5:11">
      <c r="E196" s="14"/>
      <c r="F196" s="18"/>
      <c r="G196" s="64"/>
      <c r="H196" s="90"/>
      <c r="I196" s="14"/>
      <c r="K196" s="14"/>
    </row>
    <row r="197" spans="5:11">
      <c r="E197" s="14"/>
      <c r="F197" s="18"/>
      <c r="G197" s="64"/>
      <c r="H197" s="90"/>
      <c r="I197" s="14"/>
      <c r="K197" s="14"/>
    </row>
    <row r="198" spans="5:11">
      <c r="E198" s="14"/>
      <c r="F198" s="18"/>
      <c r="G198" s="64"/>
      <c r="H198" s="90"/>
      <c r="I198" s="14"/>
      <c r="K198" s="14"/>
    </row>
    <row r="199" spans="5:11">
      <c r="E199" s="14"/>
      <c r="F199" s="18"/>
      <c r="G199" s="64"/>
      <c r="H199" s="90"/>
      <c r="I199" s="14"/>
      <c r="K199" s="14"/>
    </row>
    <row r="200" spans="5:11">
      <c r="E200" s="14"/>
      <c r="F200" s="18"/>
      <c r="G200" s="64"/>
      <c r="H200" s="90"/>
      <c r="I200" s="14"/>
      <c r="K200" s="14"/>
    </row>
    <row r="201" spans="5:11">
      <c r="E201" s="14"/>
      <c r="F201" s="18"/>
      <c r="G201" s="64"/>
      <c r="H201" s="90"/>
      <c r="I201" s="14"/>
      <c r="K201" s="14"/>
    </row>
    <row r="202" spans="5:11">
      <c r="E202" s="14"/>
      <c r="F202" s="18"/>
      <c r="G202" s="64"/>
      <c r="H202" s="90"/>
      <c r="I202" s="14"/>
      <c r="K202" s="14"/>
    </row>
    <row r="203" spans="5:11">
      <c r="E203" s="14"/>
      <c r="F203" s="18"/>
      <c r="G203" s="64"/>
      <c r="H203" s="90"/>
      <c r="I203" s="14"/>
      <c r="K203" s="14"/>
    </row>
    <row r="204" spans="5:11">
      <c r="E204" s="14"/>
      <c r="F204" s="18"/>
      <c r="G204" s="64"/>
      <c r="H204" s="90"/>
      <c r="I204" s="14"/>
      <c r="K204" s="14"/>
    </row>
    <row r="205" spans="5:11">
      <c r="E205" s="14"/>
      <c r="F205" s="18"/>
      <c r="G205" s="64"/>
      <c r="H205" s="90"/>
      <c r="I205" s="14"/>
      <c r="K205" s="14"/>
    </row>
    <row r="206" spans="5:11">
      <c r="E206" s="14"/>
      <c r="F206" s="18"/>
      <c r="G206" s="64"/>
      <c r="H206" s="90"/>
      <c r="I206" s="14"/>
      <c r="K206" s="14"/>
    </row>
    <row r="207" spans="5:11">
      <c r="E207" s="14"/>
      <c r="F207" s="18"/>
      <c r="G207" s="64"/>
      <c r="H207" s="90"/>
      <c r="I207" s="14"/>
      <c r="K207" s="14"/>
    </row>
    <row r="208" spans="5:11">
      <c r="E208" s="14"/>
      <c r="F208" s="18"/>
      <c r="G208" s="64"/>
      <c r="H208" s="90"/>
      <c r="I208" s="14"/>
      <c r="K208" s="14"/>
    </row>
    <row r="209" spans="5:11">
      <c r="E209" s="14"/>
      <c r="F209" s="18"/>
      <c r="G209" s="64"/>
      <c r="H209" s="90"/>
      <c r="I209" s="14"/>
      <c r="K209" s="14"/>
    </row>
    <row r="210" spans="5:11">
      <c r="E210" s="14"/>
      <c r="F210" s="18"/>
      <c r="G210" s="64"/>
      <c r="H210" s="90"/>
      <c r="I210" s="14"/>
      <c r="K210" s="14"/>
    </row>
    <row r="211" spans="5:11">
      <c r="E211" s="14"/>
      <c r="F211" s="18"/>
      <c r="G211" s="64"/>
      <c r="H211" s="90"/>
      <c r="I211" s="14"/>
      <c r="K211" s="14"/>
    </row>
    <row r="212" spans="5:11">
      <c r="E212" s="14"/>
      <c r="F212" s="18"/>
      <c r="G212" s="64"/>
      <c r="H212" s="90"/>
      <c r="I212" s="14"/>
      <c r="K212" s="14"/>
    </row>
    <row r="213" spans="5:11">
      <c r="E213" s="14"/>
      <c r="F213" s="18"/>
      <c r="G213" s="64"/>
      <c r="H213" s="90"/>
      <c r="I213" s="14"/>
      <c r="K213" s="14"/>
    </row>
    <row r="214" spans="5:11">
      <c r="E214" s="14"/>
      <c r="F214" s="18"/>
      <c r="G214" s="64"/>
      <c r="H214" s="90"/>
      <c r="I214" s="14"/>
      <c r="K214" s="14"/>
    </row>
    <row r="215" spans="5:11">
      <c r="E215" s="14"/>
      <c r="F215" s="18"/>
      <c r="G215" s="64"/>
      <c r="H215" s="90"/>
      <c r="I215" s="14"/>
      <c r="K215" s="14"/>
    </row>
    <row r="216" spans="5:11">
      <c r="E216" s="14"/>
      <c r="F216" s="18"/>
      <c r="G216" s="64"/>
      <c r="H216" s="90"/>
      <c r="I216" s="14"/>
      <c r="K216" s="14"/>
    </row>
    <row r="217" spans="5:11">
      <c r="E217" s="14"/>
      <c r="F217" s="18"/>
      <c r="G217" s="64"/>
      <c r="H217" s="90"/>
      <c r="I217" s="14"/>
      <c r="K217" s="14"/>
    </row>
    <row r="218" spans="5:11">
      <c r="E218" s="14"/>
      <c r="F218" s="18"/>
      <c r="G218" s="64"/>
      <c r="H218" s="90"/>
      <c r="I218" s="14"/>
      <c r="K218" s="14"/>
    </row>
    <row r="219" spans="5:11">
      <c r="E219" s="14"/>
      <c r="F219" s="18"/>
      <c r="G219" s="64"/>
      <c r="H219" s="90"/>
      <c r="I219" s="14"/>
      <c r="K219" s="14"/>
    </row>
    <row r="220" spans="5:11">
      <c r="E220" s="14"/>
      <c r="F220" s="18"/>
      <c r="G220" s="64"/>
      <c r="H220" s="90"/>
      <c r="I220" s="14"/>
      <c r="K220" s="14"/>
    </row>
    <row r="221" spans="5:11">
      <c r="E221" s="14"/>
      <c r="F221" s="18"/>
      <c r="G221" s="64"/>
      <c r="H221" s="90"/>
      <c r="I221" s="14"/>
      <c r="K221" s="14"/>
    </row>
    <row r="222" spans="5:11">
      <c r="E222" s="14"/>
      <c r="F222" s="18"/>
      <c r="G222" s="64"/>
      <c r="H222" s="90"/>
      <c r="I222" s="14"/>
      <c r="K222" s="14"/>
    </row>
    <row r="223" spans="5:11">
      <c r="E223" s="14"/>
      <c r="F223" s="18"/>
      <c r="G223" s="64"/>
      <c r="H223" s="90"/>
      <c r="I223" s="14"/>
      <c r="K223" s="14"/>
    </row>
    <row r="224" spans="5:11">
      <c r="E224" s="14"/>
      <c r="F224" s="18"/>
      <c r="G224" s="64"/>
      <c r="H224" s="90"/>
      <c r="I224" s="14"/>
      <c r="K224" s="14"/>
    </row>
    <row r="225" spans="5:11">
      <c r="E225" s="14"/>
      <c r="F225" s="18"/>
      <c r="G225" s="64"/>
      <c r="H225" s="90"/>
      <c r="I225" s="14"/>
      <c r="K225" s="14"/>
    </row>
    <row r="226" spans="5:11">
      <c r="E226" s="14"/>
      <c r="F226" s="18"/>
      <c r="G226" s="64"/>
      <c r="H226" s="90"/>
      <c r="I226" s="14"/>
      <c r="K226" s="14"/>
    </row>
    <row r="227" spans="5:11">
      <c r="E227" s="14"/>
      <c r="F227" s="18"/>
      <c r="G227" s="64"/>
      <c r="H227" s="90"/>
      <c r="I227" s="14"/>
      <c r="K227" s="14"/>
    </row>
    <row r="228" spans="5:11">
      <c r="E228" s="14"/>
      <c r="F228" s="18"/>
      <c r="G228" s="64"/>
      <c r="H228" s="90"/>
      <c r="I228" s="14"/>
      <c r="K228" s="14"/>
    </row>
    <row r="229" spans="5:11">
      <c r="E229" s="14"/>
      <c r="F229" s="18"/>
      <c r="G229" s="64"/>
      <c r="H229" s="90"/>
      <c r="I229" s="14"/>
      <c r="K229" s="14"/>
    </row>
    <row r="230" spans="5:11">
      <c r="E230" s="14"/>
      <c r="F230" s="18"/>
      <c r="G230" s="64"/>
      <c r="H230" s="90"/>
      <c r="I230" s="14"/>
      <c r="K230" s="14"/>
    </row>
    <row r="231" spans="5:11">
      <c r="E231" s="14"/>
      <c r="F231" s="18"/>
      <c r="G231" s="64"/>
      <c r="H231" s="90"/>
      <c r="I231" s="14"/>
      <c r="K231" s="14"/>
    </row>
    <row r="232" spans="5:11">
      <c r="E232" s="14"/>
      <c r="F232" s="18"/>
      <c r="G232" s="64"/>
      <c r="H232" s="90"/>
      <c r="I232" s="14"/>
      <c r="K232" s="14"/>
    </row>
    <row r="233" spans="5:11">
      <c r="E233" s="14"/>
      <c r="F233" s="18"/>
      <c r="G233" s="64"/>
      <c r="H233" s="90"/>
      <c r="I233" s="14"/>
      <c r="K233" s="14"/>
    </row>
    <row r="234" spans="5:11">
      <c r="E234" s="14"/>
      <c r="F234" s="18"/>
      <c r="G234" s="64"/>
      <c r="H234" s="90"/>
      <c r="I234" s="14"/>
      <c r="K234" s="14"/>
    </row>
    <row r="235" spans="5:11">
      <c r="E235" s="14"/>
      <c r="F235" s="18"/>
      <c r="G235" s="64"/>
      <c r="H235" s="90"/>
      <c r="I235" s="14"/>
      <c r="K235" s="14"/>
    </row>
    <row r="236" spans="5:11">
      <c r="E236" s="14"/>
      <c r="F236" s="18"/>
      <c r="G236" s="64"/>
      <c r="H236" s="90"/>
      <c r="I236" s="14"/>
      <c r="K236" s="14"/>
    </row>
    <row r="237" spans="5:11">
      <c r="E237" s="14"/>
      <c r="F237" s="18"/>
      <c r="G237" s="64"/>
      <c r="H237" s="90"/>
      <c r="I237" s="14"/>
      <c r="K237" s="14"/>
    </row>
    <row r="238" spans="5:11">
      <c r="E238" s="14"/>
      <c r="F238" s="18"/>
      <c r="G238" s="64"/>
      <c r="H238" s="90"/>
      <c r="I238" s="14"/>
      <c r="K238" s="14"/>
    </row>
    <row r="239" spans="5:11">
      <c r="E239" s="14"/>
      <c r="F239" s="18"/>
      <c r="G239" s="64"/>
      <c r="H239" s="90"/>
      <c r="I239" s="14"/>
      <c r="K239" s="14"/>
    </row>
    <row r="240" spans="5:11">
      <c r="E240" s="14"/>
      <c r="F240" s="18"/>
      <c r="G240" s="64"/>
      <c r="H240" s="90"/>
      <c r="I240" s="14"/>
      <c r="K240" s="14"/>
    </row>
    <row r="241" spans="5:11">
      <c r="E241" s="14"/>
      <c r="F241" s="18"/>
      <c r="G241" s="64"/>
      <c r="H241" s="90"/>
      <c r="I241" s="14"/>
      <c r="K241" s="14"/>
    </row>
    <row r="242" spans="5:11">
      <c r="E242" s="14"/>
      <c r="F242" s="18"/>
      <c r="G242" s="64"/>
      <c r="H242" s="90"/>
      <c r="I242" s="14"/>
      <c r="K242" s="14"/>
    </row>
    <row r="243" spans="5:11">
      <c r="E243" s="14"/>
      <c r="F243" s="18"/>
      <c r="G243" s="64"/>
      <c r="H243" s="90"/>
      <c r="I243" s="14"/>
      <c r="K243" s="14"/>
    </row>
    <row r="244" spans="5:11">
      <c r="E244" s="14"/>
      <c r="F244" s="18"/>
      <c r="G244" s="64"/>
      <c r="H244" s="90"/>
      <c r="I244" s="14"/>
      <c r="K244" s="14"/>
    </row>
    <row r="245" spans="5:11">
      <c r="E245" s="14"/>
      <c r="F245" s="18"/>
      <c r="G245" s="64"/>
      <c r="H245" s="90"/>
      <c r="I245" s="14"/>
      <c r="K245" s="14"/>
    </row>
    <row r="246" spans="5:11">
      <c r="E246" s="14"/>
      <c r="F246" s="18"/>
      <c r="G246" s="64"/>
      <c r="H246" s="90"/>
      <c r="I246" s="14"/>
      <c r="K246" s="14"/>
    </row>
    <row r="247" spans="5:11">
      <c r="E247" s="14"/>
      <c r="F247" s="18"/>
      <c r="G247" s="64"/>
      <c r="H247" s="90"/>
      <c r="I247" s="14"/>
      <c r="K247" s="14"/>
    </row>
    <row r="248" spans="5:11">
      <c r="E248" s="14"/>
      <c r="F248" s="18"/>
      <c r="G248" s="64"/>
      <c r="H248" s="90"/>
      <c r="I248" s="14"/>
      <c r="K248" s="14"/>
    </row>
    <row r="249" spans="5:11">
      <c r="E249" s="14"/>
      <c r="F249" s="18"/>
      <c r="G249" s="64"/>
      <c r="H249" s="90"/>
      <c r="I249" s="14"/>
      <c r="K249" s="14"/>
    </row>
    <row r="250" spans="5:11">
      <c r="E250" s="14"/>
      <c r="F250" s="18"/>
      <c r="G250" s="64"/>
      <c r="H250" s="90"/>
      <c r="I250" s="14"/>
      <c r="K250" s="14"/>
    </row>
    <row r="251" spans="5:11">
      <c r="E251" s="14"/>
      <c r="F251" s="18"/>
      <c r="G251" s="64"/>
      <c r="H251" s="90"/>
      <c r="I251" s="14"/>
      <c r="K251" s="14"/>
    </row>
    <row r="252" spans="5:11">
      <c r="E252" s="14"/>
      <c r="F252" s="18"/>
      <c r="G252" s="64"/>
      <c r="H252" s="90"/>
      <c r="I252" s="14"/>
      <c r="K252" s="14"/>
    </row>
    <row r="253" spans="5:11">
      <c r="E253" s="14"/>
      <c r="F253" s="18"/>
      <c r="G253" s="64"/>
      <c r="H253" s="90"/>
      <c r="I253" s="14"/>
      <c r="K253" s="14"/>
    </row>
    <row r="254" spans="5:11">
      <c r="E254" s="14"/>
      <c r="F254" s="18"/>
      <c r="G254" s="64"/>
      <c r="H254" s="90"/>
      <c r="I254" s="14"/>
      <c r="K254" s="14"/>
    </row>
    <row r="255" spans="5:11">
      <c r="E255" s="14"/>
      <c r="F255" s="18"/>
      <c r="G255" s="64"/>
      <c r="H255" s="90"/>
      <c r="I255" s="14"/>
      <c r="K255" s="14"/>
    </row>
    <row r="256" spans="5:11">
      <c r="E256" s="14"/>
      <c r="F256" s="18"/>
      <c r="G256" s="64"/>
      <c r="H256" s="90"/>
      <c r="I256" s="14"/>
      <c r="K256" s="14"/>
    </row>
    <row r="257" spans="5:11">
      <c r="E257" s="14"/>
      <c r="F257" s="18"/>
      <c r="G257" s="64"/>
      <c r="H257" s="90"/>
      <c r="I257" s="14"/>
      <c r="K257" s="14"/>
    </row>
    <row r="258" spans="5:11">
      <c r="E258" s="14"/>
      <c r="F258" s="18"/>
      <c r="G258" s="64"/>
      <c r="H258" s="90"/>
      <c r="I258" s="14"/>
      <c r="K258" s="14"/>
    </row>
    <row r="259" spans="5:11">
      <c r="E259" s="14"/>
      <c r="F259" s="18"/>
      <c r="G259" s="64"/>
      <c r="H259" s="90"/>
      <c r="I259" s="14"/>
      <c r="K259" s="14"/>
    </row>
    <row r="260" spans="5:11">
      <c r="E260" s="14"/>
      <c r="F260" s="18"/>
      <c r="G260" s="64"/>
      <c r="H260" s="90"/>
      <c r="I260" s="14"/>
      <c r="K260" s="14"/>
    </row>
    <row r="261" spans="5:11">
      <c r="E261" s="14"/>
      <c r="F261" s="18"/>
      <c r="G261" s="64"/>
      <c r="H261" s="90"/>
      <c r="I261" s="14"/>
      <c r="K261" s="14"/>
    </row>
    <row r="262" spans="5:11">
      <c r="E262" s="14"/>
      <c r="F262" s="18"/>
      <c r="G262" s="64"/>
      <c r="H262" s="90"/>
      <c r="I262" s="14"/>
      <c r="K262" s="14"/>
    </row>
    <row r="263" spans="5:11">
      <c r="E263" s="14"/>
      <c r="F263" s="18"/>
      <c r="G263" s="64"/>
      <c r="H263" s="90"/>
      <c r="I263" s="14"/>
      <c r="K263" s="14"/>
    </row>
    <row r="264" spans="5:11">
      <c r="E264" s="14"/>
      <c r="F264" s="18"/>
      <c r="G264" s="64"/>
      <c r="H264" s="90"/>
      <c r="I264" s="14"/>
      <c r="K264" s="14"/>
    </row>
    <row r="265" spans="5:11">
      <c r="E265" s="14"/>
      <c r="F265" s="18"/>
      <c r="G265" s="64"/>
      <c r="H265" s="90"/>
      <c r="I265" s="14"/>
      <c r="K265" s="14"/>
    </row>
    <row r="266" spans="5:11">
      <c r="E266" s="14"/>
      <c r="F266" s="18"/>
      <c r="G266" s="64"/>
      <c r="H266" s="90"/>
      <c r="I266" s="14"/>
      <c r="K266" s="14"/>
    </row>
    <row r="267" spans="5:11">
      <c r="E267" s="14"/>
      <c r="F267" s="18"/>
      <c r="G267" s="64"/>
      <c r="H267" s="90"/>
      <c r="I267" s="14"/>
      <c r="K267" s="14"/>
    </row>
    <row r="268" spans="5:11">
      <c r="E268" s="14"/>
      <c r="F268" s="18"/>
      <c r="G268" s="64"/>
      <c r="H268" s="90"/>
      <c r="I268" s="14"/>
      <c r="K268" s="14"/>
    </row>
    <row r="269" spans="5:11">
      <c r="E269" s="14"/>
      <c r="F269" s="18"/>
      <c r="G269" s="64"/>
      <c r="H269" s="90"/>
      <c r="I269" s="14"/>
      <c r="K269" s="14"/>
    </row>
    <row r="270" spans="5:11">
      <c r="E270" s="14"/>
      <c r="F270" s="18"/>
      <c r="G270" s="64"/>
      <c r="H270" s="90"/>
      <c r="I270" s="14"/>
      <c r="K270" s="14"/>
    </row>
    <row r="271" spans="5:11">
      <c r="E271" s="14"/>
      <c r="F271" s="18"/>
      <c r="G271" s="64"/>
      <c r="H271" s="90"/>
      <c r="I271" s="14"/>
      <c r="K271" s="14"/>
    </row>
    <row r="272" spans="5:11">
      <c r="E272" s="14"/>
      <c r="F272" s="18"/>
      <c r="G272" s="64"/>
      <c r="H272" s="90"/>
      <c r="I272" s="14"/>
      <c r="K272" s="14"/>
    </row>
    <row r="273" spans="5:11">
      <c r="E273" s="14"/>
      <c r="F273" s="18"/>
      <c r="G273" s="64"/>
      <c r="H273" s="90"/>
      <c r="I273" s="14"/>
      <c r="K273" s="14"/>
    </row>
    <row r="274" spans="5:11">
      <c r="E274" s="14"/>
      <c r="F274" s="18"/>
      <c r="G274" s="64"/>
      <c r="H274" s="90"/>
      <c r="I274" s="14"/>
      <c r="K274" s="14"/>
    </row>
    <row r="275" spans="5:11">
      <c r="E275" s="14"/>
      <c r="F275" s="18"/>
      <c r="G275" s="64"/>
      <c r="H275" s="90"/>
      <c r="I275" s="14"/>
      <c r="K275" s="14"/>
    </row>
    <row r="276" spans="5:11">
      <c r="E276" s="14"/>
      <c r="F276" s="18"/>
      <c r="G276" s="64"/>
      <c r="H276" s="90"/>
      <c r="I276" s="14"/>
      <c r="K276" s="14"/>
    </row>
    <row r="277" spans="5:11">
      <c r="E277" s="14"/>
      <c r="F277" s="18"/>
      <c r="G277" s="64"/>
      <c r="H277" s="90"/>
      <c r="I277" s="14"/>
      <c r="K277" s="14"/>
    </row>
    <row r="278" spans="5:11">
      <c r="E278" s="14"/>
      <c r="F278" s="18"/>
      <c r="G278" s="64"/>
      <c r="H278" s="90"/>
      <c r="I278" s="14"/>
      <c r="K278" s="14"/>
    </row>
    <row r="279" spans="5:11">
      <c r="E279" s="14"/>
      <c r="F279" s="18"/>
      <c r="G279" s="64"/>
      <c r="H279" s="90"/>
      <c r="I279" s="14"/>
      <c r="K279" s="14"/>
    </row>
    <row r="280" spans="5:11">
      <c r="E280" s="14"/>
      <c r="F280" s="18"/>
      <c r="G280" s="64"/>
      <c r="H280" s="90"/>
      <c r="I280" s="14"/>
      <c r="K280" s="14"/>
    </row>
    <row r="281" spans="5:11">
      <c r="E281" s="14"/>
      <c r="F281" s="18"/>
      <c r="G281" s="64"/>
      <c r="H281" s="90"/>
      <c r="I281" s="14"/>
      <c r="K281" s="14"/>
    </row>
    <row r="282" spans="5:11">
      <c r="E282" s="14"/>
      <c r="F282" s="18"/>
      <c r="G282" s="64"/>
      <c r="H282" s="90"/>
      <c r="I282" s="14"/>
      <c r="K282" s="14"/>
    </row>
    <row r="283" spans="5:11">
      <c r="E283" s="14"/>
      <c r="F283" s="18"/>
      <c r="G283" s="64"/>
      <c r="H283" s="90"/>
      <c r="I283" s="14"/>
      <c r="K283" s="14"/>
    </row>
    <row r="284" spans="5:11">
      <c r="E284" s="14"/>
      <c r="F284" s="18"/>
      <c r="G284" s="64"/>
      <c r="H284" s="90"/>
      <c r="I284" s="14"/>
      <c r="K284" s="14"/>
    </row>
    <row r="285" spans="5:11">
      <c r="E285" s="14"/>
      <c r="F285" s="18"/>
      <c r="G285" s="64"/>
      <c r="H285" s="90"/>
      <c r="I285" s="14"/>
      <c r="K285" s="14"/>
    </row>
    <row r="286" spans="5:11">
      <c r="E286" s="14"/>
      <c r="F286" s="18"/>
      <c r="G286" s="64"/>
      <c r="H286" s="90"/>
      <c r="I286" s="14"/>
      <c r="K286" s="14"/>
    </row>
    <row r="287" spans="5:11">
      <c r="E287" s="14"/>
      <c r="F287" s="18"/>
      <c r="G287" s="64"/>
      <c r="H287" s="90"/>
      <c r="I287" s="14"/>
      <c r="K287" s="14"/>
    </row>
    <row r="288" spans="5:11">
      <c r="E288" s="14"/>
      <c r="F288" s="18"/>
      <c r="G288" s="64"/>
      <c r="H288" s="90"/>
      <c r="I288" s="14"/>
      <c r="K288" s="14"/>
    </row>
    <row r="289" spans="5:11">
      <c r="E289" s="14"/>
      <c r="F289" s="18"/>
      <c r="G289" s="64"/>
      <c r="H289" s="90"/>
      <c r="I289" s="14"/>
      <c r="K289" s="14"/>
    </row>
    <row r="290" spans="5:11">
      <c r="E290" s="14"/>
      <c r="F290" s="18"/>
      <c r="G290" s="64"/>
      <c r="H290" s="90"/>
      <c r="I290" s="14"/>
      <c r="K290" s="14"/>
    </row>
    <row r="291" spans="5:11">
      <c r="E291" s="14"/>
      <c r="F291" s="18"/>
      <c r="G291" s="64"/>
      <c r="H291" s="90"/>
      <c r="I291" s="14"/>
      <c r="K291" s="14"/>
    </row>
    <row r="292" spans="5:11">
      <c r="E292" s="14"/>
      <c r="F292" s="18"/>
      <c r="G292" s="64"/>
      <c r="H292" s="90"/>
      <c r="I292" s="14"/>
      <c r="K292" s="14"/>
    </row>
    <row r="293" spans="5:11">
      <c r="E293" s="14"/>
      <c r="F293" s="18"/>
      <c r="G293" s="64"/>
      <c r="H293" s="90"/>
      <c r="I293" s="14"/>
      <c r="K293" s="14"/>
    </row>
    <row r="294" spans="5:11">
      <c r="E294" s="14"/>
      <c r="F294" s="18"/>
      <c r="G294" s="64"/>
      <c r="H294" s="90"/>
      <c r="I294" s="14"/>
      <c r="K294" s="14"/>
    </row>
    <row r="295" spans="5:11">
      <c r="E295" s="14"/>
      <c r="F295" s="18"/>
      <c r="G295" s="64"/>
      <c r="H295" s="90"/>
      <c r="I295" s="14"/>
      <c r="K295" s="14"/>
    </row>
    <row r="296" spans="5:11">
      <c r="E296" s="14"/>
      <c r="F296" s="18"/>
      <c r="G296" s="64"/>
      <c r="H296" s="90"/>
      <c r="I296" s="14"/>
      <c r="K296" s="14"/>
    </row>
    <row r="297" spans="5:11">
      <c r="E297" s="14"/>
      <c r="F297" s="18"/>
      <c r="G297" s="64"/>
      <c r="H297" s="90"/>
      <c r="I297" s="14"/>
      <c r="K297" s="14"/>
    </row>
    <row r="298" spans="5:11">
      <c r="E298" s="14"/>
      <c r="F298" s="18"/>
      <c r="G298" s="64"/>
      <c r="H298" s="90"/>
      <c r="I298" s="14"/>
      <c r="K298" s="14"/>
    </row>
    <row r="299" spans="5:11">
      <c r="E299" s="14"/>
      <c r="F299" s="18"/>
      <c r="G299" s="64"/>
      <c r="H299" s="90"/>
      <c r="I299" s="14"/>
      <c r="K299" s="14"/>
    </row>
    <row r="300" spans="5:11">
      <c r="E300" s="14"/>
      <c r="F300" s="18"/>
      <c r="G300" s="64"/>
      <c r="H300" s="90"/>
      <c r="I300" s="14"/>
      <c r="K300" s="14"/>
    </row>
    <row r="301" spans="5:11">
      <c r="E301" s="14"/>
      <c r="F301" s="18"/>
      <c r="G301" s="64"/>
      <c r="H301" s="90"/>
      <c r="I301" s="14"/>
      <c r="K301" s="14"/>
    </row>
    <row r="302" spans="5:11">
      <c r="E302" s="14"/>
      <c r="F302" s="18"/>
      <c r="G302" s="64"/>
      <c r="H302" s="90"/>
      <c r="I302" s="14"/>
      <c r="K302" s="14"/>
    </row>
    <row r="303" spans="5:11">
      <c r="E303" s="14"/>
      <c r="F303" s="18"/>
      <c r="G303" s="64"/>
      <c r="H303" s="90"/>
      <c r="I303" s="14"/>
      <c r="K303" s="14"/>
    </row>
    <row r="304" spans="5:11">
      <c r="E304" s="14"/>
      <c r="F304" s="18"/>
      <c r="G304" s="64"/>
      <c r="H304" s="90"/>
      <c r="I304" s="14"/>
      <c r="K304" s="14"/>
    </row>
    <row r="305" spans="5:11">
      <c r="E305" s="14"/>
      <c r="F305" s="18"/>
      <c r="G305" s="64"/>
      <c r="H305" s="90"/>
      <c r="I305" s="14"/>
      <c r="K305" s="14"/>
    </row>
    <row r="306" spans="5:11">
      <c r="E306" s="14"/>
      <c r="F306" s="18"/>
      <c r="G306" s="64"/>
      <c r="H306" s="90"/>
      <c r="I306" s="14"/>
      <c r="K306" s="14"/>
    </row>
    <row r="307" spans="5:11">
      <c r="E307" s="14"/>
      <c r="F307" s="18"/>
      <c r="G307" s="64"/>
      <c r="H307" s="90"/>
      <c r="I307" s="14"/>
      <c r="K307" s="14"/>
    </row>
    <row r="308" spans="5:11">
      <c r="E308" s="14"/>
      <c r="F308" s="18"/>
      <c r="G308" s="64"/>
      <c r="H308" s="90"/>
      <c r="I308" s="14"/>
      <c r="K308" s="14"/>
    </row>
    <row r="309" spans="5:11">
      <c r="E309" s="14"/>
      <c r="F309" s="18"/>
      <c r="G309" s="64"/>
      <c r="H309" s="90"/>
      <c r="I309" s="14"/>
      <c r="K309" s="14"/>
    </row>
    <row r="310" spans="5:11">
      <c r="E310" s="14"/>
      <c r="F310" s="18"/>
      <c r="G310" s="64"/>
      <c r="H310" s="90"/>
      <c r="I310" s="14"/>
      <c r="K310" s="14"/>
    </row>
    <row r="311" spans="5:11">
      <c r="E311" s="14"/>
      <c r="F311" s="18"/>
      <c r="G311" s="64"/>
      <c r="H311" s="90"/>
      <c r="I311" s="14"/>
      <c r="K311" s="14"/>
    </row>
    <row r="312" spans="5:11">
      <c r="E312" s="14"/>
      <c r="F312" s="18"/>
      <c r="G312" s="64"/>
      <c r="H312" s="90"/>
      <c r="I312" s="14"/>
      <c r="K312" s="14"/>
    </row>
    <row r="313" spans="5:11">
      <c r="E313" s="14"/>
      <c r="F313" s="18"/>
      <c r="G313" s="64"/>
      <c r="H313" s="90"/>
      <c r="I313" s="14"/>
      <c r="K313" s="14"/>
    </row>
    <row r="314" spans="5:11">
      <c r="E314" s="14"/>
      <c r="F314" s="18"/>
      <c r="G314" s="64"/>
      <c r="H314" s="90"/>
      <c r="I314" s="14"/>
      <c r="K314" s="14"/>
    </row>
    <row r="315" spans="5:11">
      <c r="E315" s="14"/>
      <c r="F315" s="18"/>
      <c r="G315" s="64"/>
      <c r="H315" s="90"/>
      <c r="I315" s="14"/>
      <c r="K315" s="14"/>
    </row>
    <row r="316" spans="5:11">
      <c r="E316" s="14"/>
      <c r="F316" s="18"/>
      <c r="G316" s="64"/>
      <c r="H316" s="90"/>
      <c r="I316" s="14"/>
      <c r="K316" s="14"/>
    </row>
    <row r="317" spans="5:11">
      <c r="E317" s="14"/>
      <c r="F317" s="18"/>
      <c r="G317" s="64"/>
      <c r="H317" s="90"/>
      <c r="I317" s="14"/>
      <c r="K317" s="14"/>
    </row>
    <row r="318" spans="5:11">
      <c r="E318" s="14"/>
      <c r="F318" s="18"/>
      <c r="G318" s="64"/>
      <c r="H318" s="90"/>
      <c r="I318" s="14"/>
      <c r="K318" s="14"/>
    </row>
    <row r="319" spans="5:11">
      <c r="E319" s="14"/>
      <c r="F319" s="18"/>
      <c r="G319" s="64"/>
      <c r="H319" s="90"/>
      <c r="I319" s="14"/>
      <c r="K319" s="14"/>
    </row>
    <row r="320" spans="5:11">
      <c r="E320" s="14"/>
      <c r="F320" s="18"/>
      <c r="G320" s="64"/>
      <c r="H320" s="90"/>
      <c r="I320" s="14"/>
      <c r="K320" s="14"/>
    </row>
    <row r="321" spans="5:11">
      <c r="E321" s="14"/>
      <c r="F321" s="18"/>
      <c r="G321" s="64"/>
      <c r="H321" s="90"/>
      <c r="I321" s="14"/>
      <c r="K321" s="14"/>
    </row>
    <row r="322" spans="5:11">
      <c r="E322" s="14"/>
      <c r="F322" s="18"/>
      <c r="G322" s="64"/>
      <c r="H322" s="90"/>
      <c r="I322" s="14"/>
      <c r="K322" s="14"/>
    </row>
    <row r="323" spans="5:11">
      <c r="E323" s="14"/>
      <c r="F323" s="18"/>
      <c r="G323" s="64"/>
      <c r="H323" s="90"/>
      <c r="I323" s="14"/>
      <c r="K323" s="14"/>
    </row>
    <row r="324" spans="5:11">
      <c r="E324" s="14"/>
      <c r="F324" s="18"/>
      <c r="G324" s="64"/>
      <c r="H324" s="90"/>
      <c r="I324" s="14"/>
      <c r="K324" s="14"/>
    </row>
    <row r="325" spans="5:11">
      <c r="E325" s="14"/>
      <c r="F325" s="18"/>
      <c r="G325" s="64"/>
      <c r="H325" s="90"/>
      <c r="I325" s="14"/>
      <c r="K325" s="14"/>
    </row>
    <row r="326" spans="5:11">
      <c r="E326" s="14"/>
      <c r="F326" s="18"/>
      <c r="G326" s="64"/>
      <c r="H326" s="90"/>
      <c r="I326" s="14"/>
      <c r="K326" s="14"/>
    </row>
    <row r="327" spans="5:11">
      <c r="E327" s="14"/>
      <c r="F327" s="18"/>
      <c r="G327" s="64"/>
      <c r="H327" s="90"/>
      <c r="I327" s="14"/>
      <c r="K327" s="14"/>
    </row>
    <row r="328" spans="5:11">
      <c r="E328" s="14"/>
      <c r="F328" s="18"/>
      <c r="G328" s="64"/>
      <c r="H328" s="90"/>
      <c r="I328" s="14"/>
      <c r="K328" s="14"/>
    </row>
    <row r="329" spans="5:11">
      <c r="E329" s="14"/>
      <c r="F329" s="18"/>
      <c r="G329" s="64"/>
      <c r="H329" s="90"/>
      <c r="I329" s="14"/>
      <c r="K329" s="14"/>
    </row>
    <row r="330" spans="5:11">
      <c r="E330" s="14"/>
      <c r="F330" s="18"/>
      <c r="G330" s="64"/>
      <c r="H330" s="90"/>
      <c r="I330" s="14"/>
      <c r="K330" s="14"/>
    </row>
    <row r="331" spans="5:11">
      <c r="E331" s="14"/>
      <c r="F331" s="18"/>
      <c r="G331" s="64"/>
      <c r="H331" s="90"/>
      <c r="I331" s="14"/>
      <c r="K331" s="14"/>
    </row>
    <row r="332" spans="5:11">
      <c r="E332" s="14"/>
      <c r="F332" s="18"/>
      <c r="G332" s="64"/>
      <c r="H332" s="90"/>
      <c r="I332" s="14"/>
      <c r="K332" s="14"/>
    </row>
    <row r="333" spans="5:11">
      <c r="E333" s="14"/>
      <c r="F333" s="18"/>
      <c r="G333" s="64"/>
      <c r="H333" s="90"/>
      <c r="I333" s="14"/>
      <c r="K333" s="14"/>
    </row>
    <row r="334" spans="5:11">
      <c r="E334" s="14"/>
      <c r="F334" s="18"/>
      <c r="G334" s="64"/>
      <c r="H334" s="90"/>
      <c r="I334" s="14"/>
      <c r="K334" s="14"/>
    </row>
    <row r="335" spans="5:11">
      <c r="E335" s="14"/>
      <c r="F335" s="18"/>
      <c r="G335" s="64"/>
      <c r="H335" s="90"/>
      <c r="I335" s="14"/>
      <c r="K335" s="14"/>
    </row>
    <row r="336" spans="5:11">
      <c r="E336" s="14"/>
      <c r="F336" s="18"/>
      <c r="G336" s="64"/>
      <c r="H336" s="90"/>
      <c r="I336" s="14"/>
      <c r="K336" s="14"/>
    </row>
    <row r="337" spans="5:11">
      <c r="E337" s="14"/>
      <c r="F337" s="18"/>
      <c r="G337" s="64"/>
      <c r="H337" s="90"/>
      <c r="I337" s="14"/>
      <c r="K337" s="14"/>
    </row>
    <row r="338" spans="5:11">
      <c r="E338" s="14"/>
      <c r="F338" s="18"/>
      <c r="G338" s="64"/>
      <c r="H338" s="90"/>
      <c r="I338" s="14"/>
      <c r="K338" s="14"/>
    </row>
    <row r="339" spans="5:11">
      <c r="E339" s="14"/>
      <c r="F339" s="18"/>
      <c r="G339" s="64"/>
      <c r="H339" s="90"/>
      <c r="I339" s="14"/>
      <c r="K339" s="14"/>
    </row>
    <row r="340" spans="5:11">
      <c r="E340" s="14"/>
      <c r="F340" s="18"/>
      <c r="G340" s="64"/>
      <c r="H340" s="90"/>
      <c r="I340" s="14"/>
      <c r="K340" s="14"/>
    </row>
    <row r="341" spans="5:11">
      <c r="E341" s="14"/>
      <c r="F341" s="18"/>
      <c r="G341" s="64"/>
      <c r="H341" s="90"/>
      <c r="I341" s="14"/>
      <c r="K341" s="14"/>
    </row>
    <row r="342" spans="5:11">
      <c r="E342" s="14"/>
      <c r="F342" s="18"/>
      <c r="G342" s="64"/>
      <c r="H342" s="90"/>
      <c r="I342" s="14"/>
      <c r="K342" s="14"/>
    </row>
    <row r="343" spans="5:11">
      <c r="E343" s="14"/>
      <c r="F343" s="18"/>
      <c r="G343" s="64"/>
      <c r="H343" s="90"/>
      <c r="I343" s="14"/>
      <c r="K343" s="14"/>
    </row>
    <row r="344" spans="5:11">
      <c r="E344" s="14"/>
      <c r="F344" s="18"/>
      <c r="G344" s="64"/>
      <c r="H344" s="90"/>
      <c r="I344" s="14"/>
      <c r="K344" s="14"/>
    </row>
    <row r="345" spans="5:11">
      <c r="E345" s="14"/>
      <c r="F345" s="18"/>
      <c r="G345" s="64"/>
      <c r="H345" s="90"/>
      <c r="I345" s="14"/>
      <c r="K345" s="14"/>
    </row>
    <row r="346" spans="5:11">
      <c r="E346" s="14"/>
      <c r="F346" s="18"/>
      <c r="G346" s="64"/>
      <c r="H346" s="90"/>
      <c r="I346" s="14"/>
      <c r="K346" s="14"/>
    </row>
    <row r="347" spans="5:11">
      <c r="E347" s="14"/>
      <c r="F347" s="18"/>
      <c r="G347" s="64"/>
      <c r="H347" s="90"/>
      <c r="I347" s="14"/>
      <c r="K347" s="14"/>
    </row>
    <row r="348" spans="5:11">
      <c r="E348" s="14"/>
      <c r="F348" s="18"/>
      <c r="G348" s="64"/>
      <c r="H348" s="90"/>
      <c r="I348" s="14"/>
      <c r="K348" s="14"/>
    </row>
    <row r="349" spans="5:11">
      <c r="E349" s="14"/>
      <c r="F349" s="18"/>
      <c r="G349" s="64"/>
      <c r="H349" s="90"/>
      <c r="I349" s="14"/>
      <c r="K349" s="14"/>
    </row>
    <row r="350" spans="5:11">
      <c r="E350" s="14"/>
      <c r="F350" s="18"/>
      <c r="G350" s="64"/>
      <c r="H350" s="90"/>
      <c r="I350" s="14"/>
      <c r="K350" s="14"/>
    </row>
    <row r="351" spans="5:11">
      <c r="E351" s="14"/>
      <c r="F351" s="18"/>
      <c r="G351" s="64"/>
      <c r="H351" s="90"/>
      <c r="I351" s="14"/>
      <c r="K351" s="14"/>
    </row>
    <row r="352" spans="5:11">
      <c r="E352" s="14"/>
      <c r="F352" s="18"/>
      <c r="G352" s="64"/>
      <c r="H352" s="90"/>
      <c r="I352" s="14"/>
      <c r="K352" s="14"/>
    </row>
    <row r="353" spans="5:11">
      <c r="E353" s="14"/>
      <c r="F353" s="18"/>
      <c r="G353" s="64"/>
      <c r="H353" s="90"/>
      <c r="I353" s="14"/>
      <c r="K353" s="14"/>
    </row>
    <row r="354" spans="5:11">
      <c r="E354" s="14"/>
      <c r="F354" s="18"/>
      <c r="G354" s="64"/>
      <c r="H354" s="90"/>
      <c r="I354" s="14"/>
      <c r="K354" s="14"/>
    </row>
    <row r="355" spans="5:11">
      <c r="E355" s="14"/>
      <c r="F355" s="18"/>
      <c r="G355" s="64"/>
      <c r="H355" s="90"/>
      <c r="I355" s="14"/>
      <c r="K355" s="14"/>
    </row>
    <row r="356" spans="5:11">
      <c r="E356" s="14"/>
      <c r="F356" s="18"/>
      <c r="G356" s="64"/>
      <c r="H356" s="90"/>
      <c r="I356" s="14"/>
      <c r="K356" s="14"/>
    </row>
    <row r="357" spans="5:11">
      <c r="E357" s="14"/>
      <c r="F357" s="18"/>
      <c r="G357" s="64"/>
      <c r="H357" s="90"/>
      <c r="I357" s="14"/>
      <c r="K357" s="14"/>
    </row>
    <row r="358" spans="5:11">
      <c r="E358" s="14"/>
      <c r="F358" s="18"/>
      <c r="G358" s="64"/>
      <c r="H358" s="90"/>
      <c r="I358" s="14"/>
      <c r="K358" s="14"/>
    </row>
    <row r="359" spans="5:11">
      <c r="E359" s="14"/>
      <c r="F359" s="18"/>
      <c r="G359" s="64"/>
      <c r="H359" s="90"/>
      <c r="I359" s="14"/>
      <c r="K359" s="14"/>
    </row>
    <row r="360" spans="5:11">
      <c r="E360" s="14"/>
      <c r="F360" s="18"/>
      <c r="G360" s="64"/>
      <c r="H360" s="90"/>
      <c r="I360" s="14"/>
      <c r="K360" s="14"/>
    </row>
    <row r="361" spans="5:11">
      <c r="E361" s="14"/>
      <c r="F361" s="18"/>
      <c r="G361" s="64"/>
      <c r="H361" s="90"/>
      <c r="I361" s="14"/>
      <c r="K361" s="14"/>
    </row>
    <row r="362" spans="5:11">
      <c r="E362" s="14"/>
      <c r="F362" s="18"/>
      <c r="G362" s="64"/>
      <c r="H362" s="90"/>
      <c r="I362" s="14"/>
      <c r="K362" s="14"/>
    </row>
    <row r="363" spans="5:11">
      <c r="E363" s="14"/>
      <c r="F363" s="18"/>
      <c r="G363" s="64"/>
      <c r="H363" s="90"/>
      <c r="I363" s="14"/>
      <c r="K363" s="14"/>
    </row>
    <row r="364" spans="5:11">
      <c r="E364" s="14"/>
      <c r="F364" s="18"/>
      <c r="G364" s="64"/>
      <c r="H364" s="90"/>
      <c r="I364" s="14"/>
      <c r="K364" s="14"/>
    </row>
    <row r="365" spans="5:11">
      <c r="E365" s="14"/>
      <c r="F365" s="18"/>
      <c r="G365" s="64"/>
      <c r="H365" s="90"/>
      <c r="I365" s="14"/>
      <c r="K365" s="14"/>
    </row>
    <row r="366" spans="5:11">
      <c r="E366" s="14"/>
      <c r="F366" s="18"/>
      <c r="G366" s="64"/>
      <c r="H366" s="90"/>
      <c r="I366" s="14"/>
      <c r="K366" s="14"/>
    </row>
    <row r="367" spans="5:11">
      <c r="E367" s="14"/>
      <c r="F367" s="18"/>
      <c r="G367" s="64"/>
      <c r="H367" s="90"/>
      <c r="I367" s="14"/>
      <c r="K367" s="14"/>
    </row>
    <row r="368" spans="5:11">
      <c r="E368" s="14"/>
      <c r="F368" s="18"/>
      <c r="G368" s="64"/>
      <c r="H368" s="90"/>
      <c r="I368" s="14"/>
      <c r="K368" s="14"/>
    </row>
    <row r="369" spans="5:11">
      <c r="E369" s="14"/>
      <c r="F369" s="18"/>
      <c r="G369" s="64"/>
      <c r="H369" s="90"/>
      <c r="I369" s="14"/>
      <c r="K369" s="14"/>
    </row>
    <row r="370" spans="5:11">
      <c r="E370" s="14"/>
      <c r="F370" s="18"/>
      <c r="G370" s="64"/>
      <c r="H370" s="90"/>
      <c r="I370" s="14"/>
      <c r="K370" s="14"/>
    </row>
    <row r="371" spans="5:11">
      <c r="E371" s="14"/>
      <c r="F371" s="18"/>
      <c r="G371" s="64"/>
      <c r="H371" s="90"/>
      <c r="I371" s="14"/>
      <c r="K371" s="14"/>
    </row>
    <row r="372" spans="5:11">
      <c r="E372" s="14"/>
      <c r="F372" s="18"/>
      <c r="G372" s="64"/>
      <c r="H372" s="90"/>
      <c r="I372" s="14"/>
      <c r="K372" s="14"/>
    </row>
    <row r="373" spans="5:11">
      <c r="E373" s="14"/>
      <c r="F373" s="18"/>
      <c r="G373" s="64"/>
      <c r="H373" s="90"/>
      <c r="I373" s="14"/>
      <c r="K373" s="14"/>
    </row>
    <row r="374" spans="5:11">
      <c r="E374" s="14"/>
      <c r="F374" s="18"/>
      <c r="G374" s="64"/>
      <c r="H374" s="90"/>
      <c r="I374" s="14"/>
      <c r="K374" s="14"/>
    </row>
    <row r="375" spans="5:11">
      <c r="E375" s="14"/>
      <c r="F375" s="18"/>
      <c r="G375" s="64"/>
      <c r="H375" s="90"/>
      <c r="I375" s="14"/>
      <c r="K375" s="14"/>
    </row>
    <row r="376" spans="5:11">
      <c r="E376" s="14"/>
      <c r="F376" s="18"/>
      <c r="G376" s="64"/>
      <c r="H376" s="90"/>
      <c r="I376" s="14"/>
      <c r="K376" s="14"/>
    </row>
    <row r="377" spans="5:11">
      <c r="E377" s="14"/>
      <c r="F377" s="18"/>
      <c r="G377" s="64"/>
      <c r="H377" s="90"/>
      <c r="I377" s="14"/>
      <c r="K377" s="14"/>
    </row>
    <row r="378" spans="5:11">
      <c r="E378" s="14"/>
      <c r="F378" s="18"/>
      <c r="G378" s="64"/>
      <c r="H378" s="90"/>
      <c r="I378" s="14"/>
      <c r="K378" s="14"/>
    </row>
    <row r="379" spans="5:11">
      <c r="E379" s="14"/>
      <c r="F379" s="18"/>
      <c r="G379" s="64"/>
      <c r="H379" s="90"/>
      <c r="I379" s="14"/>
      <c r="K379" s="14"/>
    </row>
    <row r="380" spans="5:11">
      <c r="E380" s="14"/>
      <c r="F380" s="18"/>
      <c r="G380" s="64"/>
      <c r="H380" s="90"/>
      <c r="I380" s="14"/>
      <c r="K380" s="14"/>
    </row>
    <row r="381" spans="5:11">
      <c r="E381" s="14"/>
      <c r="F381" s="18"/>
      <c r="G381" s="64"/>
      <c r="H381" s="90"/>
      <c r="I381" s="14"/>
      <c r="K381" s="14"/>
    </row>
    <row r="382" spans="5:11">
      <c r="E382" s="14"/>
      <c r="F382" s="18"/>
      <c r="G382" s="64"/>
      <c r="H382" s="90"/>
      <c r="I382" s="14"/>
      <c r="K382" s="14"/>
    </row>
    <row r="383" spans="5:11">
      <c r="E383" s="14"/>
      <c r="F383" s="18"/>
      <c r="G383" s="64"/>
      <c r="H383" s="90"/>
      <c r="I383" s="14"/>
      <c r="K383" s="14"/>
    </row>
    <row r="384" spans="5:11">
      <c r="E384" s="14"/>
      <c r="F384" s="18"/>
      <c r="G384" s="64"/>
      <c r="H384" s="90"/>
      <c r="I384" s="14"/>
      <c r="K384" s="14"/>
    </row>
    <row r="385" spans="5:11">
      <c r="E385" s="14"/>
      <c r="F385" s="18"/>
      <c r="G385" s="64"/>
      <c r="H385" s="90"/>
      <c r="I385" s="14"/>
      <c r="K385" s="14"/>
    </row>
    <row r="386" spans="5:11">
      <c r="E386" s="14"/>
      <c r="F386" s="18"/>
      <c r="G386" s="64"/>
      <c r="H386" s="90"/>
      <c r="I386" s="14"/>
      <c r="K386" s="14"/>
    </row>
    <row r="387" spans="5:11">
      <c r="E387" s="14"/>
      <c r="F387" s="18"/>
      <c r="G387" s="64"/>
      <c r="H387" s="90"/>
      <c r="I387" s="14"/>
      <c r="K387" s="14"/>
    </row>
    <row r="388" spans="5:11">
      <c r="E388" s="14"/>
      <c r="F388" s="18"/>
      <c r="G388" s="64"/>
      <c r="H388" s="90"/>
      <c r="I388" s="14"/>
      <c r="K388" s="14"/>
    </row>
    <row r="389" spans="5:11">
      <c r="E389" s="14"/>
      <c r="F389" s="18"/>
      <c r="G389" s="64"/>
      <c r="H389" s="90"/>
      <c r="I389" s="14"/>
      <c r="K389" s="14"/>
    </row>
    <row r="390" spans="5:11">
      <c r="E390" s="14"/>
      <c r="F390" s="18"/>
      <c r="G390" s="64"/>
      <c r="H390" s="90"/>
      <c r="I390" s="14"/>
      <c r="K390" s="14"/>
    </row>
    <row r="391" spans="5:11">
      <c r="E391" s="14"/>
      <c r="F391" s="18"/>
      <c r="G391" s="64"/>
      <c r="H391" s="90"/>
      <c r="I391" s="14"/>
      <c r="K391" s="14"/>
    </row>
    <row r="392" spans="5:11">
      <c r="E392" s="14"/>
      <c r="F392" s="18"/>
      <c r="G392" s="64"/>
      <c r="H392" s="90"/>
      <c r="I392" s="14"/>
      <c r="K392" s="14"/>
    </row>
    <row r="393" spans="5:11">
      <c r="E393" s="14"/>
      <c r="F393" s="18"/>
      <c r="G393" s="64"/>
      <c r="H393" s="90"/>
      <c r="I393" s="14"/>
      <c r="K393" s="14"/>
    </row>
    <row r="394" spans="5:11">
      <c r="E394" s="14"/>
      <c r="F394" s="18"/>
      <c r="G394" s="64"/>
      <c r="H394" s="90"/>
      <c r="I394" s="14"/>
      <c r="K394" s="14"/>
    </row>
    <row r="395" spans="5:11">
      <c r="E395" s="14"/>
      <c r="F395" s="18"/>
      <c r="G395" s="64"/>
      <c r="H395" s="90"/>
      <c r="I395" s="14"/>
      <c r="K395" s="14"/>
    </row>
    <row r="396" spans="5:11">
      <c r="E396" s="14"/>
      <c r="F396" s="18"/>
      <c r="G396" s="64"/>
      <c r="H396" s="90"/>
      <c r="I396" s="14"/>
      <c r="K396" s="14"/>
    </row>
    <row r="397" spans="5:11">
      <c r="E397" s="14"/>
      <c r="F397" s="18"/>
      <c r="G397" s="64"/>
      <c r="H397" s="90"/>
      <c r="I397" s="14"/>
      <c r="K397" s="14"/>
    </row>
    <row r="398" spans="5:11">
      <c r="E398" s="14"/>
      <c r="F398" s="18"/>
      <c r="G398" s="64"/>
      <c r="H398" s="90"/>
      <c r="I398" s="14"/>
      <c r="K398" s="14"/>
    </row>
    <row r="399" spans="5:11">
      <c r="E399" s="14"/>
      <c r="F399" s="18"/>
      <c r="G399" s="64"/>
      <c r="H399" s="90"/>
      <c r="I399" s="14"/>
      <c r="K399" s="14"/>
    </row>
    <row r="400" spans="5:11">
      <c r="E400" s="14"/>
      <c r="F400" s="18"/>
      <c r="G400" s="64"/>
      <c r="H400" s="90"/>
      <c r="I400" s="14"/>
      <c r="K400" s="14"/>
    </row>
    <row r="401" spans="5:11">
      <c r="E401" s="14"/>
      <c r="F401" s="18"/>
      <c r="G401" s="64"/>
      <c r="H401" s="90"/>
      <c r="I401" s="14"/>
      <c r="K401" s="14"/>
    </row>
    <row r="402" spans="5:11">
      <c r="E402" s="14"/>
      <c r="F402" s="18"/>
      <c r="G402" s="64"/>
      <c r="H402" s="90"/>
      <c r="I402" s="14"/>
      <c r="K402" s="14"/>
    </row>
    <row r="403" spans="5:11">
      <c r="E403" s="14"/>
      <c r="F403" s="18"/>
      <c r="G403" s="64"/>
      <c r="H403" s="90"/>
      <c r="I403" s="14"/>
      <c r="K403" s="14"/>
    </row>
    <row r="404" spans="5:11">
      <c r="E404" s="14"/>
      <c r="F404" s="18"/>
      <c r="G404" s="64"/>
      <c r="H404" s="90"/>
      <c r="I404" s="14"/>
      <c r="K404" s="14"/>
    </row>
    <row r="405" spans="5:11">
      <c r="E405" s="14"/>
      <c r="F405" s="18"/>
      <c r="G405" s="64"/>
      <c r="H405" s="90"/>
      <c r="I405" s="14"/>
      <c r="K405" s="14"/>
    </row>
    <row r="406" spans="5:11">
      <c r="E406" s="14"/>
      <c r="F406" s="18"/>
      <c r="G406" s="64"/>
      <c r="H406" s="90"/>
      <c r="I406" s="14"/>
      <c r="K406" s="14"/>
    </row>
    <row r="407" spans="5:11">
      <c r="E407" s="14"/>
      <c r="F407" s="18"/>
      <c r="G407" s="64"/>
      <c r="H407" s="90"/>
      <c r="I407" s="14"/>
      <c r="K407" s="14"/>
    </row>
    <row r="408" spans="5:11">
      <c r="E408" s="14"/>
      <c r="F408" s="18"/>
      <c r="G408" s="64"/>
      <c r="H408" s="90"/>
      <c r="I408" s="14"/>
      <c r="K408" s="14"/>
    </row>
    <row r="409" spans="5:11">
      <c r="E409" s="14"/>
      <c r="F409" s="18"/>
      <c r="G409" s="64"/>
      <c r="H409" s="90"/>
      <c r="I409" s="14"/>
      <c r="K409" s="14"/>
    </row>
    <row r="410" spans="5:11">
      <c r="E410" s="14"/>
      <c r="F410" s="18"/>
      <c r="G410" s="64"/>
      <c r="H410" s="90"/>
      <c r="I410" s="14"/>
      <c r="K410" s="14"/>
    </row>
    <row r="411" spans="5:11">
      <c r="E411" s="14"/>
      <c r="F411" s="18"/>
      <c r="G411" s="64"/>
      <c r="H411" s="90"/>
      <c r="I411" s="14"/>
      <c r="K411" s="14"/>
    </row>
    <row r="412" spans="5:11">
      <c r="E412" s="14"/>
      <c r="F412" s="18"/>
      <c r="G412" s="64"/>
      <c r="H412" s="90"/>
      <c r="I412" s="14"/>
      <c r="K412" s="14"/>
    </row>
    <row r="413" spans="5:11">
      <c r="E413" s="14"/>
      <c r="F413" s="18"/>
      <c r="G413" s="64"/>
      <c r="H413" s="90"/>
      <c r="I413" s="14"/>
      <c r="K413" s="14"/>
    </row>
    <row r="414" spans="5:11">
      <c r="E414" s="14"/>
      <c r="F414" s="18"/>
      <c r="G414" s="64"/>
      <c r="H414" s="90"/>
      <c r="I414" s="14"/>
      <c r="K414" s="14"/>
    </row>
    <row r="415" spans="5:11">
      <c r="E415" s="14"/>
      <c r="F415" s="18"/>
      <c r="G415" s="64"/>
      <c r="H415" s="90"/>
      <c r="I415" s="14"/>
      <c r="K415" s="14"/>
    </row>
    <row r="416" spans="5:11">
      <c r="E416" s="14"/>
      <c r="F416" s="18"/>
      <c r="G416" s="64"/>
      <c r="H416" s="90"/>
      <c r="I416" s="14"/>
      <c r="K416" s="14"/>
    </row>
    <row r="417" spans="5:11">
      <c r="E417" s="14"/>
      <c r="F417" s="18"/>
      <c r="G417" s="64"/>
      <c r="H417" s="90"/>
      <c r="I417" s="14"/>
      <c r="K417" s="14"/>
    </row>
    <row r="418" spans="5:11">
      <c r="E418" s="14"/>
      <c r="F418" s="18"/>
      <c r="G418" s="64"/>
      <c r="H418" s="90"/>
      <c r="I418" s="14"/>
      <c r="K418" s="14"/>
    </row>
    <row r="419" spans="5:11">
      <c r="E419" s="14"/>
      <c r="F419" s="18"/>
      <c r="G419" s="64"/>
      <c r="H419" s="90"/>
      <c r="I419" s="14"/>
      <c r="K419" s="14"/>
    </row>
    <row r="420" spans="5:11">
      <c r="E420" s="14"/>
      <c r="F420" s="18"/>
      <c r="G420" s="64"/>
      <c r="H420" s="90"/>
      <c r="I420" s="14"/>
      <c r="K420" s="14"/>
    </row>
    <row r="421" spans="5:11">
      <c r="E421" s="14"/>
      <c r="F421" s="18"/>
      <c r="G421" s="64"/>
      <c r="H421" s="90"/>
      <c r="I421" s="14"/>
      <c r="K421" s="14"/>
    </row>
    <row r="422" spans="5:11">
      <c r="E422" s="14"/>
      <c r="F422" s="18"/>
      <c r="G422" s="64"/>
      <c r="H422" s="90"/>
      <c r="I422" s="14"/>
      <c r="K422" s="14"/>
    </row>
    <row r="423" spans="5:11">
      <c r="E423" s="14"/>
      <c r="F423" s="18"/>
      <c r="G423" s="64"/>
      <c r="H423" s="90"/>
      <c r="I423" s="14"/>
      <c r="K423" s="14"/>
    </row>
    <row r="424" spans="5:11">
      <c r="E424" s="14"/>
      <c r="F424" s="18"/>
      <c r="G424" s="64"/>
      <c r="H424" s="90"/>
      <c r="I424" s="14"/>
      <c r="K424" s="14"/>
    </row>
    <row r="425" spans="5:11">
      <c r="E425" s="14"/>
      <c r="F425" s="18"/>
      <c r="G425" s="64"/>
      <c r="H425" s="90"/>
      <c r="I425" s="14"/>
      <c r="K425" s="14"/>
    </row>
    <row r="426" spans="5:11">
      <c r="E426" s="14"/>
      <c r="F426" s="18"/>
      <c r="G426" s="64"/>
      <c r="H426" s="90"/>
      <c r="I426" s="14"/>
      <c r="K426" s="14"/>
    </row>
    <row r="427" spans="5:11">
      <c r="E427" s="14"/>
      <c r="F427" s="18"/>
      <c r="G427" s="64"/>
      <c r="H427" s="90"/>
      <c r="I427" s="14"/>
      <c r="K427" s="14"/>
    </row>
    <row r="428" spans="5:11">
      <c r="E428" s="14"/>
      <c r="F428" s="18"/>
      <c r="G428" s="64"/>
      <c r="H428" s="90"/>
      <c r="I428" s="14"/>
      <c r="K428" s="14"/>
    </row>
    <row r="429" spans="5:11">
      <c r="E429" s="14"/>
      <c r="F429" s="18"/>
      <c r="G429" s="64"/>
      <c r="H429" s="90"/>
      <c r="I429" s="14"/>
      <c r="K429" s="14"/>
    </row>
    <row r="430" spans="5:11">
      <c r="E430" s="14"/>
      <c r="F430" s="18"/>
      <c r="G430" s="64"/>
      <c r="H430" s="90"/>
      <c r="I430" s="14"/>
      <c r="K430" s="14"/>
    </row>
    <row r="431" spans="5:11">
      <c r="E431" s="14"/>
      <c r="F431" s="18"/>
      <c r="G431" s="64"/>
      <c r="H431" s="90"/>
      <c r="I431" s="14"/>
      <c r="K431" s="14"/>
    </row>
    <row r="432" spans="5:11">
      <c r="E432" s="14"/>
      <c r="F432" s="18"/>
      <c r="G432" s="64"/>
      <c r="H432" s="90"/>
      <c r="I432" s="14"/>
      <c r="K432" s="14"/>
    </row>
    <row r="433" spans="5:11">
      <c r="E433" s="14"/>
      <c r="F433" s="18"/>
      <c r="G433" s="64"/>
      <c r="H433" s="90"/>
      <c r="I433" s="14"/>
      <c r="K433" s="14"/>
    </row>
    <row r="434" spans="5:11">
      <c r="E434" s="14"/>
      <c r="F434" s="18"/>
      <c r="G434" s="64"/>
      <c r="H434" s="90"/>
      <c r="I434" s="14"/>
      <c r="K434" s="14"/>
    </row>
    <row r="435" spans="5:11">
      <c r="E435" s="14"/>
      <c r="F435" s="18"/>
      <c r="G435" s="64"/>
      <c r="H435" s="90"/>
      <c r="I435" s="14"/>
      <c r="K435" s="14"/>
    </row>
    <row r="436" spans="5:11">
      <c r="E436" s="14"/>
      <c r="F436" s="18"/>
      <c r="G436" s="64"/>
      <c r="H436" s="90"/>
      <c r="I436" s="14"/>
      <c r="K436" s="14"/>
    </row>
    <row r="437" spans="5:11">
      <c r="E437" s="14"/>
      <c r="F437" s="18"/>
      <c r="G437" s="64"/>
      <c r="H437" s="90"/>
      <c r="I437" s="14"/>
      <c r="K437" s="14"/>
    </row>
    <row r="438" spans="5:11">
      <c r="E438" s="14"/>
      <c r="F438" s="18"/>
      <c r="G438" s="64"/>
      <c r="H438" s="90"/>
      <c r="I438" s="14"/>
      <c r="K438" s="14"/>
    </row>
    <row r="439" spans="5:11">
      <c r="E439" s="14"/>
      <c r="F439" s="18"/>
      <c r="G439" s="64"/>
      <c r="H439" s="90"/>
      <c r="I439" s="14"/>
      <c r="K439" s="14"/>
    </row>
    <row r="440" spans="5:11">
      <c r="E440" s="14"/>
      <c r="F440" s="18"/>
      <c r="G440" s="64"/>
      <c r="H440" s="90"/>
      <c r="I440" s="14"/>
      <c r="K440" s="14"/>
    </row>
    <row r="441" spans="5:11">
      <c r="E441" s="14"/>
      <c r="F441" s="18"/>
      <c r="G441" s="64"/>
      <c r="H441" s="90"/>
      <c r="I441" s="14"/>
      <c r="K441" s="14"/>
    </row>
    <row r="442" spans="5:11">
      <c r="E442" s="14"/>
      <c r="F442" s="18"/>
      <c r="G442" s="64"/>
      <c r="H442" s="90"/>
      <c r="I442" s="14"/>
      <c r="K442" s="14"/>
    </row>
    <row r="443" spans="5:11">
      <c r="E443" s="14"/>
      <c r="F443" s="18"/>
      <c r="G443" s="64"/>
      <c r="H443" s="90"/>
      <c r="I443" s="14"/>
      <c r="K443" s="14"/>
    </row>
    <row r="444" spans="5:11">
      <c r="E444" s="14"/>
      <c r="F444" s="18"/>
      <c r="G444" s="64"/>
      <c r="H444" s="90"/>
      <c r="I444" s="14"/>
      <c r="K444" s="14"/>
    </row>
    <row r="445" spans="5:11">
      <c r="E445" s="14"/>
      <c r="F445" s="18"/>
      <c r="G445" s="64"/>
      <c r="H445" s="90"/>
      <c r="I445" s="14"/>
      <c r="K445" s="14"/>
    </row>
    <row r="446" spans="5:11">
      <c r="E446" s="14"/>
      <c r="F446" s="18"/>
      <c r="G446" s="64"/>
      <c r="H446" s="90"/>
      <c r="I446" s="14"/>
      <c r="K446" s="14"/>
    </row>
    <row r="447" spans="5:11">
      <c r="E447" s="14"/>
      <c r="F447" s="18"/>
      <c r="G447" s="64"/>
      <c r="H447" s="90"/>
      <c r="I447" s="14"/>
      <c r="K447" s="14"/>
    </row>
    <row r="448" spans="5:11">
      <c r="E448" s="14"/>
      <c r="F448" s="18"/>
      <c r="G448" s="64"/>
      <c r="H448" s="90"/>
      <c r="I448" s="14"/>
      <c r="K448" s="14"/>
    </row>
    <row r="449" spans="5:11">
      <c r="E449" s="14"/>
      <c r="F449" s="18"/>
      <c r="G449" s="64"/>
      <c r="H449" s="90"/>
      <c r="I449" s="14"/>
      <c r="K449" s="14"/>
    </row>
    <row r="450" spans="5:11">
      <c r="E450" s="14"/>
      <c r="F450" s="18"/>
      <c r="G450" s="64"/>
      <c r="H450" s="90"/>
      <c r="I450" s="14"/>
      <c r="K450" s="14"/>
    </row>
    <row r="451" spans="5:11">
      <c r="E451" s="14"/>
      <c r="F451" s="18"/>
      <c r="G451" s="64"/>
      <c r="H451" s="90"/>
      <c r="I451" s="14"/>
      <c r="K451" s="14"/>
    </row>
    <row r="452" spans="5:11">
      <c r="E452" s="14"/>
      <c r="F452" s="18"/>
      <c r="G452" s="64"/>
      <c r="H452" s="90"/>
      <c r="I452" s="14"/>
      <c r="K452" s="14"/>
    </row>
    <row r="453" spans="5:11">
      <c r="E453" s="14"/>
      <c r="F453" s="18"/>
      <c r="G453" s="64"/>
      <c r="H453" s="90"/>
      <c r="I453" s="14"/>
      <c r="K453" s="14"/>
    </row>
    <row r="454" spans="5:11">
      <c r="E454" s="14"/>
      <c r="F454" s="18"/>
      <c r="G454" s="64"/>
      <c r="H454" s="90"/>
      <c r="I454" s="14"/>
      <c r="K454" s="14"/>
    </row>
    <row r="455" spans="5:11">
      <c r="E455" s="14"/>
      <c r="F455" s="18"/>
      <c r="G455" s="64"/>
      <c r="H455" s="90"/>
      <c r="I455" s="14"/>
      <c r="K455" s="14"/>
    </row>
    <row r="456" spans="5:11">
      <c r="E456" s="14"/>
      <c r="F456" s="18"/>
      <c r="G456" s="64"/>
      <c r="H456" s="90"/>
      <c r="I456" s="14"/>
      <c r="K456" s="14"/>
    </row>
    <row r="457" spans="5:11">
      <c r="E457" s="14"/>
      <c r="F457" s="18"/>
      <c r="G457" s="64"/>
      <c r="H457" s="90"/>
      <c r="I457" s="14"/>
      <c r="K457" s="14"/>
    </row>
    <row r="458" spans="5:11">
      <c r="E458" s="14"/>
      <c r="F458" s="18"/>
      <c r="G458" s="64"/>
      <c r="H458" s="90"/>
      <c r="I458" s="14"/>
      <c r="K458" s="14"/>
    </row>
    <row r="459" spans="5:11">
      <c r="E459" s="14"/>
      <c r="F459" s="18"/>
      <c r="G459" s="64"/>
      <c r="H459" s="90"/>
      <c r="I459" s="14"/>
      <c r="K459" s="14"/>
    </row>
    <row r="460" spans="5:11">
      <c r="E460" s="14"/>
      <c r="F460" s="18"/>
      <c r="G460" s="64"/>
      <c r="H460" s="90"/>
      <c r="I460" s="14"/>
      <c r="K460" s="14"/>
    </row>
    <row r="461" spans="5:11">
      <c r="E461" s="14"/>
      <c r="F461" s="18"/>
      <c r="G461" s="64"/>
      <c r="H461" s="90"/>
      <c r="I461" s="14"/>
      <c r="K461" s="14"/>
    </row>
    <row r="462" spans="5:11">
      <c r="E462" s="14"/>
      <c r="F462" s="18"/>
      <c r="G462" s="64"/>
      <c r="H462" s="90"/>
      <c r="I462" s="14"/>
      <c r="K462" s="14"/>
    </row>
    <row r="463" spans="5:11">
      <c r="E463" s="14"/>
      <c r="F463" s="18"/>
      <c r="G463" s="64"/>
      <c r="H463" s="90"/>
      <c r="I463" s="14"/>
      <c r="K463" s="14"/>
    </row>
    <row r="464" spans="5:11">
      <c r="E464" s="14"/>
      <c r="F464" s="18"/>
      <c r="G464" s="64"/>
      <c r="H464" s="90"/>
      <c r="I464" s="14"/>
      <c r="K464" s="14"/>
    </row>
    <row r="465" spans="5:11">
      <c r="E465" s="14"/>
      <c r="F465" s="18"/>
      <c r="G465" s="64"/>
      <c r="H465" s="90"/>
      <c r="I465" s="14"/>
      <c r="K465" s="14"/>
    </row>
    <row r="466" spans="5:11">
      <c r="E466" s="14"/>
      <c r="F466" s="18"/>
      <c r="G466" s="64"/>
      <c r="H466" s="90"/>
      <c r="I466" s="14"/>
      <c r="K466" s="14"/>
    </row>
    <row r="467" spans="5:11">
      <c r="E467" s="14"/>
      <c r="F467" s="18"/>
      <c r="G467" s="64"/>
      <c r="H467" s="90"/>
      <c r="I467" s="14"/>
      <c r="K467" s="14"/>
    </row>
    <row r="468" spans="5:11">
      <c r="E468" s="14"/>
      <c r="F468" s="18"/>
      <c r="G468" s="64"/>
      <c r="H468" s="90"/>
      <c r="I468" s="14"/>
      <c r="K468" s="14"/>
    </row>
    <row r="469" spans="5:11">
      <c r="E469" s="14"/>
      <c r="F469" s="18"/>
      <c r="G469" s="64"/>
      <c r="H469" s="90"/>
      <c r="I469" s="14"/>
      <c r="K469" s="14"/>
    </row>
    <row r="470" spans="5:11">
      <c r="E470" s="14"/>
      <c r="F470" s="18"/>
      <c r="G470" s="64"/>
      <c r="H470" s="90"/>
      <c r="I470" s="14"/>
      <c r="K470" s="14"/>
    </row>
    <row r="471" spans="5:11">
      <c r="E471" s="14"/>
      <c r="F471" s="18"/>
      <c r="G471" s="64"/>
      <c r="H471" s="90"/>
      <c r="I471" s="14"/>
      <c r="K471" s="14"/>
    </row>
    <row r="472" spans="5:11">
      <c r="E472" s="14"/>
      <c r="F472" s="18"/>
      <c r="G472" s="64"/>
      <c r="H472" s="90"/>
      <c r="I472" s="14"/>
      <c r="K472" s="14"/>
    </row>
    <row r="473" spans="5:11">
      <c r="E473" s="14"/>
      <c r="F473" s="18"/>
      <c r="G473" s="64"/>
      <c r="H473" s="90"/>
      <c r="I473" s="14"/>
      <c r="K473" s="14"/>
    </row>
    <row r="474" spans="5:11">
      <c r="E474" s="14"/>
      <c r="F474" s="18"/>
      <c r="G474" s="64"/>
      <c r="H474" s="90"/>
      <c r="I474" s="14"/>
      <c r="K474" s="14"/>
    </row>
    <row r="475" spans="5:11">
      <c r="E475" s="14"/>
      <c r="F475" s="18"/>
      <c r="G475" s="64"/>
      <c r="H475" s="90"/>
      <c r="I475" s="14"/>
      <c r="K475" s="14"/>
    </row>
    <row r="476" spans="5:11">
      <c r="E476" s="14"/>
      <c r="F476" s="18"/>
      <c r="G476" s="64"/>
      <c r="H476" s="90"/>
      <c r="I476" s="14"/>
      <c r="K476" s="14"/>
    </row>
    <row r="477" spans="5:11">
      <c r="E477" s="14"/>
      <c r="F477" s="18"/>
      <c r="G477" s="64"/>
      <c r="H477" s="90"/>
      <c r="I477" s="14"/>
      <c r="K477" s="14"/>
    </row>
    <row r="478" spans="5:11">
      <c r="E478" s="14"/>
      <c r="F478" s="18"/>
      <c r="G478" s="64"/>
      <c r="H478" s="90"/>
      <c r="I478" s="14"/>
      <c r="K478" s="14"/>
    </row>
    <row r="479" spans="5:11">
      <c r="E479" s="14"/>
      <c r="F479" s="18"/>
      <c r="G479" s="64"/>
      <c r="H479" s="90"/>
      <c r="I479" s="14"/>
      <c r="K479" s="14"/>
    </row>
    <row r="480" spans="5:11">
      <c r="E480" s="14"/>
      <c r="F480" s="18"/>
      <c r="G480" s="64"/>
      <c r="H480" s="90"/>
      <c r="I480" s="14"/>
      <c r="K480" s="14"/>
    </row>
    <row r="481" spans="5:11">
      <c r="E481" s="14"/>
      <c r="F481" s="18"/>
      <c r="G481" s="64"/>
      <c r="H481" s="90"/>
      <c r="I481" s="14"/>
      <c r="K481" s="14"/>
    </row>
    <row r="482" spans="5:11">
      <c r="E482" s="14"/>
      <c r="F482" s="18"/>
      <c r="G482" s="64"/>
      <c r="H482" s="90"/>
      <c r="I482" s="14"/>
      <c r="K482" s="14"/>
    </row>
    <row r="483" spans="5:11">
      <c r="E483" s="14"/>
      <c r="F483" s="18"/>
      <c r="G483" s="64"/>
      <c r="H483" s="90"/>
      <c r="I483" s="14"/>
      <c r="K483" s="14"/>
    </row>
    <row r="484" spans="5:11">
      <c r="E484" s="14"/>
      <c r="F484" s="18"/>
      <c r="G484" s="64"/>
      <c r="H484" s="90"/>
      <c r="I484" s="14"/>
      <c r="K484" s="14"/>
    </row>
    <row r="485" spans="5:11">
      <c r="E485" s="14"/>
      <c r="F485" s="18"/>
      <c r="G485" s="64"/>
      <c r="H485" s="90"/>
      <c r="I485" s="14"/>
      <c r="K485" s="14"/>
    </row>
    <row r="486" spans="5:11">
      <c r="E486" s="14"/>
      <c r="F486" s="18"/>
      <c r="G486" s="64"/>
      <c r="H486" s="90"/>
      <c r="I486" s="14"/>
      <c r="K486" s="14"/>
    </row>
    <row r="487" spans="5:11">
      <c r="E487" s="14"/>
      <c r="F487" s="18"/>
      <c r="G487" s="64"/>
      <c r="H487" s="90"/>
      <c r="I487" s="14"/>
      <c r="K487" s="14"/>
    </row>
    <row r="488" spans="5:11">
      <c r="E488" s="14"/>
      <c r="F488" s="18"/>
      <c r="G488" s="64"/>
      <c r="H488" s="90"/>
      <c r="I488" s="14"/>
      <c r="K488" s="14"/>
    </row>
    <row r="489" spans="5:11">
      <c r="E489" s="14"/>
      <c r="F489" s="18"/>
      <c r="G489" s="64"/>
      <c r="H489" s="90"/>
      <c r="I489" s="14"/>
      <c r="K489" s="14"/>
    </row>
    <row r="490" spans="5:11">
      <c r="E490" s="14"/>
      <c r="F490" s="18"/>
      <c r="G490" s="64"/>
      <c r="H490" s="90"/>
      <c r="I490" s="14"/>
      <c r="K490" s="14"/>
    </row>
    <row r="491" spans="5:11">
      <c r="E491" s="14"/>
      <c r="F491" s="18"/>
      <c r="G491" s="64"/>
      <c r="H491" s="90"/>
      <c r="I491" s="14"/>
      <c r="K491" s="14"/>
    </row>
    <row r="492" spans="5:11">
      <c r="E492" s="14"/>
      <c r="F492" s="18"/>
      <c r="G492" s="64"/>
      <c r="H492" s="90"/>
      <c r="I492" s="14"/>
      <c r="K492" s="14"/>
    </row>
    <row r="493" spans="5:11">
      <c r="E493" s="14"/>
      <c r="F493" s="18"/>
      <c r="G493" s="64"/>
      <c r="H493" s="90"/>
      <c r="I493" s="14"/>
      <c r="K493" s="14"/>
    </row>
    <row r="494" spans="5:11">
      <c r="E494" s="14"/>
      <c r="F494" s="18"/>
      <c r="G494" s="64"/>
      <c r="H494" s="90"/>
      <c r="I494" s="14"/>
      <c r="K494" s="14"/>
    </row>
    <row r="495" spans="5:11">
      <c r="E495" s="14"/>
      <c r="F495" s="18"/>
      <c r="G495" s="64"/>
      <c r="H495" s="90"/>
      <c r="I495" s="14"/>
      <c r="K495" s="14"/>
    </row>
    <row r="496" spans="5:11">
      <c r="E496" s="14"/>
      <c r="F496" s="18"/>
      <c r="G496" s="64"/>
      <c r="H496" s="90"/>
      <c r="I496" s="14"/>
      <c r="K496" s="14"/>
    </row>
    <row r="497" spans="5:11">
      <c r="E497" s="14"/>
      <c r="F497" s="18"/>
      <c r="G497" s="64"/>
      <c r="H497" s="90"/>
      <c r="I497" s="14"/>
      <c r="K497" s="14"/>
    </row>
    <row r="498" spans="5:11">
      <c r="E498" s="14"/>
      <c r="F498" s="18"/>
      <c r="G498" s="64"/>
      <c r="H498" s="90"/>
      <c r="I498" s="14"/>
      <c r="K498" s="14"/>
    </row>
    <row r="499" spans="5:11">
      <c r="E499" s="14"/>
      <c r="F499" s="18"/>
      <c r="G499" s="64"/>
      <c r="H499" s="90"/>
      <c r="I499" s="14"/>
      <c r="K499" s="14"/>
    </row>
    <row r="500" spans="5:11">
      <c r="E500" s="14"/>
      <c r="F500" s="18"/>
      <c r="G500" s="64"/>
      <c r="H500" s="90"/>
      <c r="I500" s="14"/>
      <c r="K500" s="14"/>
    </row>
    <row r="501" spans="5:11">
      <c r="E501" s="14"/>
      <c r="F501" s="18"/>
      <c r="G501" s="64"/>
      <c r="H501" s="90"/>
      <c r="I501" s="14"/>
      <c r="K501" s="14"/>
    </row>
    <row r="502" spans="5:11">
      <c r="E502" s="14"/>
      <c r="F502" s="18"/>
      <c r="G502" s="64"/>
      <c r="H502" s="90"/>
      <c r="I502" s="14"/>
      <c r="K502" s="14"/>
    </row>
    <row r="503" spans="5:11">
      <c r="E503" s="14"/>
      <c r="F503" s="18"/>
      <c r="G503" s="64"/>
      <c r="H503" s="90"/>
      <c r="I503" s="14"/>
      <c r="K503" s="14"/>
    </row>
    <row r="504" spans="5:11">
      <c r="E504" s="14"/>
      <c r="F504" s="18"/>
      <c r="G504" s="64"/>
      <c r="H504" s="90"/>
      <c r="I504" s="14"/>
      <c r="K504" s="14"/>
    </row>
    <row r="505" spans="5:11">
      <c r="E505" s="14"/>
      <c r="F505" s="18"/>
      <c r="G505" s="64"/>
      <c r="H505" s="90"/>
      <c r="I505" s="14"/>
      <c r="K505" s="14"/>
    </row>
    <row r="506" spans="5:11">
      <c r="E506" s="14"/>
      <c r="F506" s="18"/>
      <c r="G506" s="64"/>
      <c r="H506" s="90"/>
      <c r="I506" s="14"/>
      <c r="K506" s="14"/>
    </row>
    <row r="507" spans="5:11">
      <c r="E507" s="14"/>
      <c r="F507" s="18"/>
      <c r="G507" s="64"/>
      <c r="H507" s="90"/>
      <c r="I507" s="14"/>
      <c r="K507" s="14"/>
    </row>
    <row r="508" spans="5:11">
      <c r="E508" s="14"/>
      <c r="F508" s="18"/>
      <c r="G508" s="64"/>
      <c r="H508" s="90"/>
      <c r="I508" s="14"/>
      <c r="K508" s="14"/>
    </row>
    <row r="509" spans="5:11">
      <c r="E509" s="14"/>
      <c r="F509" s="18"/>
      <c r="G509" s="64"/>
      <c r="H509" s="90"/>
      <c r="I509" s="14"/>
      <c r="K509" s="14"/>
    </row>
    <row r="510" spans="5:11">
      <c r="E510" s="14"/>
      <c r="F510" s="18"/>
      <c r="G510" s="64"/>
      <c r="H510" s="90"/>
      <c r="I510" s="14"/>
      <c r="K510" s="14"/>
    </row>
    <row r="511" spans="5:11">
      <c r="E511" s="14"/>
      <c r="F511" s="18"/>
      <c r="G511" s="64"/>
      <c r="H511" s="90"/>
      <c r="I511" s="14"/>
      <c r="K511" s="14"/>
    </row>
    <row r="512" spans="5:11">
      <c r="E512" s="14"/>
      <c r="F512" s="18"/>
      <c r="G512" s="64"/>
      <c r="H512" s="90"/>
      <c r="I512" s="14"/>
      <c r="K512" s="14"/>
    </row>
    <row r="513" spans="5:11">
      <c r="E513" s="14"/>
      <c r="F513" s="18"/>
      <c r="G513" s="64"/>
      <c r="H513" s="90"/>
      <c r="I513" s="14"/>
      <c r="K513" s="14"/>
    </row>
    <row r="514" spans="5:11">
      <c r="E514" s="14"/>
      <c r="F514" s="18"/>
      <c r="G514" s="64"/>
      <c r="H514" s="90"/>
      <c r="I514" s="14"/>
      <c r="K514" s="14"/>
    </row>
    <row r="515" spans="5:11">
      <c r="E515" s="14"/>
      <c r="F515" s="18"/>
      <c r="G515" s="64"/>
      <c r="H515" s="90"/>
      <c r="I515" s="14"/>
      <c r="K515" s="14"/>
    </row>
    <row r="516" spans="5:11">
      <c r="E516" s="14"/>
      <c r="F516" s="18"/>
      <c r="G516" s="64"/>
      <c r="H516" s="90"/>
      <c r="I516" s="14"/>
      <c r="K516" s="14"/>
    </row>
    <row r="517" spans="5:11">
      <c r="E517" s="14"/>
      <c r="F517" s="18"/>
      <c r="G517" s="64"/>
      <c r="H517" s="90"/>
      <c r="I517" s="14"/>
      <c r="K517" s="14"/>
    </row>
    <row r="518" spans="5:11">
      <c r="E518" s="14"/>
      <c r="F518" s="18"/>
      <c r="G518" s="64"/>
      <c r="H518" s="90"/>
      <c r="I518" s="14"/>
      <c r="K518" s="14"/>
    </row>
    <row r="519" spans="5:11">
      <c r="E519" s="14"/>
      <c r="F519" s="18"/>
      <c r="G519" s="64"/>
      <c r="H519" s="90"/>
      <c r="I519" s="14"/>
      <c r="K519" s="14"/>
    </row>
    <row r="520" spans="5:11">
      <c r="E520" s="14"/>
      <c r="F520" s="18"/>
      <c r="G520" s="64"/>
      <c r="H520" s="90"/>
      <c r="I520" s="14"/>
      <c r="K520" s="14"/>
    </row>
    <row r="521" spans="5:11">
      <c r="E521" s="14"/>
      <c r="F521" s="18"/>
      <c r="G521" s="64"/>
      <c r="H521" s="90"/>
      <c r="I521" s="14"/>
      <c r="K521" s="14"/>
    </row>
    <row r="522" spans="5:11">
      <c r="E522" s="14"/>
      <c r="F522" s="18"/>
      <c r="G522" s="64"/>
      <c r="H522" s="90"/>
      <c r="I522" s="14"/>
      <c r="K522" s="14"/>
    </row>
    <row r="523" spans="5:11">
      <c r="E523" s="14"/>
      <c r="F523" s="18"/>
      <c r="G523" s="64"/>
      <c r="H523" s="90"/>
      <c r="I523" s="14"/>
      <c r="K523" s="14"/>
    </row>
    <row r="524" spans="5:11">
      <c r="E524" s="14"/>
      <c r="F524" s="18"/>
      <c r="G524" s="64"/>
      <c r="H524" s="90"/>
      <c r="I524" s="14"/>
      <c r="K524" s="14"/>
    </row>
    <row r="525" spans="5:11">
      <c r="E525" s="14"/>
      <c r="F525" s="18"/>
      <c r="G525" s="64"/>
      <c r="H525" s="90"/>
      <c r="I525" s="14"/>
      <c r="K525" s="14"/>
    </row>
    <row r="526" spans="5:11">
      <c r="E526" s="14"/>
      <c r="F526" s="18"/>
      <c r="G526" s="64"/>
      <c r="H526" s="90"/>
      <c r="I526" s="14"/>
      <c r="K526" s="14"/>
    </row>
    <row r="527" spans="5:11">
      <c r="E527" s="14"/>
      <c r="F527" s="18"/>
      <c r="G527" s="64"/>
      <c r="H527" s="90"/>
      <c r="I527" s="14"/>
      <c r="K527" s="14"/>
    </row>
    <row r="528" spans="5:11">
      <c r="E528" s="14"/>
      <c r="F528" s="18"/>
      <c r="G528" s="64"/>
      <c r="H528" s="90"/>
      <c r="I528" s="14"/>
      <c r="K528" s="14"/>
    </row>
    <row r="529" spans="5:11">
      <c r="E529" s="14"/>
      <c r="F529" s="18"/>
      <c r="G529" s="64"/>
      <c r="H529" s="90"/>
      <c r="I529" s="14"/>
      <c r="K529" s="14"/>
    </row>
    <row r="530" spans="5:11">
      <c r="E530" s="14"/>
      <c r="F530" s="18"/>
      <c r="G530" s="64"/>
      <c r="H530" s="90"/>
      <c r="I530" s="14"/>
      <c r="K530" s="14"/>
    </row>
    <row r="531" spans="5:11">
      <c r="E531" s="14"/>
      <c r="F531" s="18"/>
      <c r="G531" s="64"/>
      <c r="H531" s="90"/>
      <c r="I531" s="14"/>
      <c r="K531" s="14"/>
    </row>
    <row r="532" spans="5:11">
      <c r="E532" s="14"/>
      <c r="F532" s="18"/>
      <c r="G532" s="64"/>
      <c r="H532" s="90"/>
      <c r="I532" s="14"/>
      <c r="K532" s="14"/>
    </row>
    <row r="533" spans="5:11">
      <c r="E533" s="14"/>
      <c r="F533" s="18"/>
      <c r="G533" s="64"/>
      <c r="H533" s="90"/>
      <c r="I533" s="14"/>
      <c r="K533" s="14"/>
    </row>
    <row r="534" spans="5:11">
      <c r="E534" s="14"/>
      <c r="F534" s="18"/>
      <c r="G534" s="64"/>
      <c r="H534" s="90"/>
      <c r="I534" s="14"/>
      <c r="K534" s="14"/>
    </row>
    <row r="535" spans="5:11">
      <c r="E535" s="14"/>
      <c r="F535" s="18"/>
      <c r="G535" s="64"/>
      <c r="H535" s="90"/>
      <c r="I535" s="14"/>
      <c r="K535" s="14"/>
    </row>
    <row r="536" spans="5:11">
      <c r="E536" s="14"/>
      <c r="F536" s="18"/>
      <c r="G536" s="64"/>
      <c r="H536" s="90"/>
      <c r="I536" s="14"/>
      <c r="K536" s="14"/>
    </row>
    <row r="537" spans="5:11">
      <c r="E537" s="14"/>
      <c r="F537" s="18"/>
      <c r="G537" s="64"/>
      <c r="H537" s="90"/>
      <c r="I537" s="14"/>
      <c r="K537" s="14"/>
    </row>
    <row r="538" spans="5:11">
      <c r="E538" s="14"/>
      <c r="F538" s="18"/>
      <c r="G538" s="64"/>
      <c r="H538" s="90"/>
      <c r="I538" s="14"/>
      <c r="K538" s="14"/>
    </row>
    <row r="539" spans="5:11">
      <c r="E539" s="14"/>
      <c r="F539" s="18"/>
      <c r="G539" s="64"/>
      <c r="H539" s="90"/>
      <c r="I539" s="14"/>
      <c r="K539" s="14"/>
    </row>
    <row r="540" spans="5:11">
      <c r="E540" s="14"/>
      <c r="F540" s="18"/>
      <c r="G540" s="64"/>
      <c r="H540" s="90"/>
      <c r="I540" s="14"/>
      <c r="K540" s="14"/>
    </row>
    <row r="541" spans="5:11">
      <c r="E541" s="14"/>
      <c r="F541" s="18"/>
      <c r="G541" s="64"/>
      <c r="H541" s="90"/>
      <c r="I541" s="14"/>
      <c r="K541" s="14"/>
    </row>
    <row r="542" spans="5:11">
      <c r="E542" s="14"/>
      <c r="F542" s="18"/>
      <c r="G542" s="64"/>
      <c r="H542" s="90"/>
      <c r="I542" s="14"/>
      <c r="K542" s="14"/>
    </row>
    <row r="543" spans="5:11">
      <c r="E543" s="14"/>
      <c r="F543" s="18"/>
      <c r="G543" s="64"/>
      <c r="H543" s="90"/>
      <c r="I543" s="14"/>
      <c r="K543" s="14"/>
    </row>
    <row r="544" spans="5:11">
      <c r="E544" s="14"/>
      <c r="F544" s="18"/>
      <c r="G544" s="64"/>
      <c r="H544" s="90"/>
      <c r="I544" s="14"/>
      <c r="K544" s="14"/>
    </row>
    <row r="545" spans="5:11">
      <c r="E545" s="14"/>
      <c r="F545" s="18"/>
      <c r="G545" s="64"/>
      <c r="H545" s="90"/>
      <c r="I545" s="14"/>
      <c r="K545" s="14"/>
    </row>
    <row r="546" spans="5:11">
      <c r="E546" s="14"/>
      <c r="F546" s="18"/>
      <c r="G546" s="64"/>
      <c r="H546" s="90"/>
      <c r="I546" s="14"/>
      <c r="K546" s="14"/>
    </row>
    <row r="547" spans="5:11">
      <c r="E547" s="14"/>
      <c r="F547" s="18"/>
      <c r="G547" s="64"/>
      <c r="H547" s="90"/>
      <c r="I547" s="14"/>
      <c r="K547" s="14"/>
    </row>
    <row r="548" spans="5:11">
      <c r="E548" s="14"/>
      <c r="F548" s="18"/>
      <c r="G548" s="64"/>
      <c r="H548" s="90"/>
      <c r="I548" s="14"/>
      <c r="K548" s="14"/>
    </row>
    <row r="549" spans="5:11">
      <c r="E549" s="14"/>
      <c r="F549" s="18"/>
      <c r="G549" s="64"/>
      <c r="H549" s="90"/>
      <c r="I549" s="14"/>
      <c r="K549" s="14"/>
    </row>
    <row r="550" spans="5:11">
      <c r="E550" s="14"/>
      <c r="F550" s="18"/>
      <c r="G550" s="64"/>
      <c r="H550" s="90"/>
      <c r="I550" s="14"/>
      <c r="K550" s="14"/>
    </row>
    <row r="551" spans="5:11">
      <c r="E551" s="14"/>
      <c r="F551" s="18"/>
      <c r="G551" s="64"/>
      <c r="H551" s="90"/>
      <c r="I551" s="14"/>
      <c r="K551" s="14"/>
    </row>
    <row r="552" spans="5:11">
      <c r="E552" s="14"/>
      <c r="F552" s="18"/>
      <c r="G552" s="64"/>
      <c r="H552" s="90"/>
      <c r="I552" s="14"/>
      <c r="K552" s="14"/>
    </row>
    <row r="553" spans="5:11">
      <c r="E553" s="14"/>
      <c r="F553" s="18"/>
      <c r="G553" s="64"/>
      <c r="H553" s="90"/>
      <c r="I553" s="14"/>
      <c r="K553" s="14"/>
    </row>
    <row r="554" spans="5:11">
      <c r="E554" s="14"/>
      <c r="F554" s="18"/>
      <c r="G554" s="64"/>
      <c r="H554" s="90"/>
      <c r="I554" s="14"/>
      <c r="K554" s="14"/>
    </row>
    <row r="555" spans="5:11">
      <c r="E555" s="14"/>
      <c r="F555" s="18"/>
      <c r="G555" s="64"/>
      <c r="H555" s="90"/>
      <c r="I555" s="14"/>
      <c r="K555" s="14"/>
    </row>
    <row r="556" spans="5:11">
      <c r="E556" s="14"/>
      <c r="F556" s="18"/>
      <c r="G556" s="64"/>
      <c r="H556" s="90"/>
      <c r="I556" s="14"/>
      <c r="K556" s="14"/>
    </row>
    <row r="557" spans="5:11">
      <c r="E557" s="14"/>
      <c r="F557" s="18"/>
      <c r="G557" s="64"/>
      <c r="H557" s="90"/>
      <c r="I557" s="14"/>
      <c r="K557" s="14"/>
    </row>
    <row r="558" spans="5:11">
      <c r="E558" s="14"/>
      <c r="F558" s="18"/>
      <c r="G558" s="64"/>
      <c r="H558" s="90"/>
      <c r="I558" s="14"/>
      <c r="K558" s="14"/>
    </row>
    <row r="559" spans="5:11">
      <c r="E559" s="14"/>
      <c r="F559" s="18"/>
      <c r="G559" s="64"/>
      <c r="H559" s="90"/>
      <c r="I559" s="14"/>
      <c r="K559" s="14"/>
    </row>
    <row r="560" spans="5:11">
      <c r="E560" s="14"/>
      <c r="F560" s="18"/>
      <c r="G560" s="64"/>
      <c r="H560" s="90"/>
      <c r="I560" s="14"/>
      <c r="K560" s="14"/>
    </row>
    <row r="561" spans="5:11">
      <c r="E561" s="14"/>
      <c r="F561" s="18"/>
      <c r="G561" s="64"/>
      <c r="H561" s="90"/>
      <c r="I561" s="14"/>
      <c r="K561" s="14"/>
    </row>
    <row r="562" spans="5:11">
      <c r="E562" s="14"/>
      <c r="F562" s="18"/>
      <c r="G562" s="64"/>
      <c r="H562" s="90"/>
      <c r="I562" s="14"/>
      <c r="K562" s="14"/>
    </row>
    <row r="563" spans="5:11">
      <c r="E563" s="14"/>
      <c r="F563" s="18"/>
      <c r="G563" s="64"/>
      <c r="H563" s="90"/>
      <c r="I563" s="14"/>
      <c r="K563" s="14"/>
    </row>
    <row r="564" spans="5:11">
      <c r="E564" s="14"/>
      <c r="F564" s="18"/>
      <c r="G564" s="64"/>
      <c r="H564" s="90"/>
      <c r="I564" s="14"/>
      <c r="K564" s="14"/>
    </row>
    <row r="565" spans="5:11">
      <c r="E565" s="14"/>
      <c r="F565" s="18"/>
      <c r="G565" s="64"/>
      <c r="H565" s="90"/>
      <c r="I565" s="14"/>
      <c r="K565" s="14"/>
    </row>
    <row r="566" spans="5:11">
      <c r="E566" s="14"/>
      <c r="F566" s="18"/>
      <c r="G566" s="64"/>
      <c r="H566" s="90"/>
      <c r="I566" s="14"/>
      <c r="K566" s="14"/>
    </row>
    <row r="567" spans="5:11">
      <c r="E567" s="14"/>
      <c r="F567" s="18"/>
      <c r="G567" s="64"/>
      <c r="H567" s="90"/>
      <c r="I567" s="14"/>
      <c r="K567" s="14"/>
    </row>
    <row r="568" spans="5:11">
      <c r="E568" s="14"/>
      <c r="F568" s="18"/>
      <c r="G568" s="64"/>
      <c r="H568" s="90"/>
      <c r="I568" s="14"/>
      <c r="K568" s="14"/>
    </row>
    <row r="569" spans="5:11">
      <c r="E569" s="14"/>
      <c r="F569" s="18"/>
      <c r="G569" s="64"/>
      <c r="H569" s="90"/>
      <c r="I569" s="14"/>
      <c r="K569" s="14"/>
    </row>
    <row r="570" spans="5:11">
      <c r="E570" s="14"/>
      <c r="F570" s="18"/>
      <c r="G570" s="64"/>
      <c r="H570" s="90"/>
      <c r="I570" s="14"/>
      <c r="K570" s="14"/>
    </row>
    <row r="571" spans="5:11">
      <c r="E571" s="14"/>
      <c r="F571" s="18"/>
      <c r="G571" s="64"/>
      <c r="H571" s="90"/>
      <c r="I571" s="14"/>
      <c r="K571" s="14"/>
    </row>
    <row r="572" spans="5:11">
      <c r="E572" s="14"/>
      <c r="F572" s="18"/>
      <c r="G572" s="64"/>
      <c r="H572" s="90"/>
      <c r="I572" s="14"/>
      <c r="K572" s="14"/>
    </row>
    <row r="573" spans="5:11">
      <c r="E573" s="14"/>
      <c r="F573" s="18"/>
      <c r="G573" s="64"/>
      <c r="H573" s="90"/>
      <c r="I573" s="14"/>
      <c r="K573" s="14"/>
    </row>
    <row r="574" spans="5:11">
      <c r="E574" s="14"/>
      <c r="F574" s="18"/>
      <c r="G574" s="64"/>
      <c r="H574" s="90"/>
      <c r="I574" s="14"/>
      <c r="K574" s="14"/>
    </row>
    <row r="575" spans="5:11">
      <c r="E575" s="14"/>
      <c r="F575" s="18"/>
      <c r="G575" s="64"/>
      <c r="H575" s="90"/>
      <c r="I575" s="14"/>
      <c r="K575" s="14"/>
    </row>
    <row r="576" spans="5:11">
      <c r="E576" s="14"/>
      <c r="F576" s="18"/>
      <c r="G576" s="64"/>
      <c r="H576" s="90"/>
      <c r="I576" s="14"/>
      <c r="K576" s="14"/>
    </row>
    <row r="577" spans="5:11">
      <c r="E577" s="14"/>
      <c r="F577" s="18"/>
      <c r="G577" s="64"/>
      <c r="H577" s="90"/>
      <c r="I577" s="14"/>
      <c r="K577" s="14"/>
    </row>
    <row r="578" spans="5:11">
      <c r="E578" s="14"/>
      <c r="F578" s="18"/>
      <c r="G578" s="64"/>
      <c r="H578" s="90"/>
      <c r="I578" s="14"/>
      <c r="K578" s="14"/>
    </row>
    <row r="579" spans="5:11">
      <c r="E579" s="14"/>
      <c r="F579" s="18"/>
      <c r="G579" s="64"/>
      <c r="H579" s="90"/>
      <c r="I579" s="14"/>
      <c r="K579" s="14"/>
    </row>
    <row r="580" spans="5:11">
      <c r="E580" s="14"/>
      <c r="F580" s="18"/>
      <c r="G580" s="64"/>
      <c r="H580" s="90"/>
      <c r="I580" s="14"/>
      <c r="K580" s="14"/>
    </row>
    <row r="581" spans="5:11">
      <c r="E581" s="14"/>
      <c r="F581" s="18"/>
      <c r="G581" s="64"/>
      <c r="H581" s="90"/>
      <c r="I581" s="14"/>
      <c r="K581" s="14"/>
    </row>
    <row r="582" spans="5:11">
      <c r="E582" s="14"/>
      <c r="F582" s="18"/>
      <c r="G582" s="64"/>
      <c r="H582" s="90"/>
      <c r="I582" s="14"/>
      <c r="K582" s="14"/>
    </row>
    <row r="583" spans="5:11">
      <c r="E583" s="14"/>
      <c r="F583" s="18"/>
      <c r="G583" s="64"/>
      <c r="H583" s="90"/>
      <c r="I583" s="14"/>
      <c r="K583" s="14"/>
    </row>
    <row r="584" spans="5:11">
      <c r="E584" s="14"/>
      <c r="F584" s="18"/>
      <c r="G584" s="64"/>
      <c r="H584" s="90"/>
      <c r="I584" s="14"/>
      <c r="K584" s="14"/>
    </row>
    <row r="585" spans="5:11">
      <c r="E585" s="14"/>
      <c r="F585" s="18"/>
      <c r="G585" s="64"/>
      <c r="H585" s="90"/>
      <c r="I585" s="14"/>
      <c r="K585" s="14"/>
    </row>
    <row r="586" spans="5:11">
      <c r="E586" s="14"/>
      <c r="F586" s="18"/>
      <c r="G586" s="64"/>
      <c r="H586" s="90"/>
      <c r="I586" s="14"/>
      <c r="K586" s="14"/>
    </row>
    <row r="587" spans="5:11">
      <c r="E587" s="14"/>
      <c r="F587" s="18"/>
      <c r="G587" s="64"/>
      <c r="H587" s="90"/>
      <c r="I587" s="14"/>
      <c r="K587" s="14"/>
    </row>
    <row r="588" spans="5:11">
      <c r="E588" s="14"/>
      <c r="F588" s="18"/>
      <c r="G588" s="64"/>
      <c r="H588" s="90"/>
      <c r="I588" s="14"/>
      <c r="K588" s="14"/>
    </row>
    <row r="589" spans="5:11">
      <c r="E589" s="14"/>
      <c r="F589" s="18"/>
      <c r="G589" s="64"/>
      <c r="H589" s="90"/>
      <c r="I589" s="14"/>
      <c r="K589" s="14"/>
    </row>
    <row r="590" spans="5:11">
      <c r="E590" s="14"/>
      <c r="F590" s="18"/>
      <c r="G590" s="64"/>
      <c r="H590" s="90"/>
      <c r="I590" s="14"/>
      <c r="K590" s="14"/>
    </row>
    <row r="591" spans="5:11">
      <c r="E591" s="14"/>
      <c r="F591" s="18"/>
      <c r="G591" s="64"/>
      <c r="H591" s="90"/>
      <c r="I591" s="14"/>
      <c r="K591" s="14"/>
    </row>
    <row r="592" spans="5:11">
      <c r="E592" s="14"/>
      <c r="F592" s="18"/>
      <c r="G592" s="64"/>
      <c r="H592" s="90"/>
      <c r="I592" s="14"/>
      <c r="K592" s="14"/>
    </row>
    <row r="593" spans="5:11">
      <c r="E593" s="14"/>
      <c r="F593" s="18"/>
      <c r="G593" s="64"/>
      <c r="H593" s="90"/>
      <c r="I593" s="14"/>
      <c r="K593" s="14"/>
    </row>
    <row r="594" spans="5:11">
      <c r="E594" s="14"/>
      <c r="F594" s="18"/>
      <c r="G594" s="64"/>
      <c r="H594" s="90"/>
      <c r="I594" s="14"/>
      <c r="K594" s="14"/>
    </row>
    <row r="595" spans="5:11">
      <c r="E595" s="14"/>
      <c r="F595" s="18"/>
      <c r="G595" s="64"/>
      <c r="H595" s="90"/>
      <c r="I595" s="14"/>
      <c r="K595" s="14"/>
    </row>
    <row r="596" spans="5:11">
      <c r="E596" s="14"/>
      <c r="F596" s="18"/>
      <c r="G596" s="64"/>
      <c r="H596" s="90"/>
      <c r="I596" s="14"/>
      <c r="K596" s="14"/>
    </row>
    <row r="597" spans="5:11">
      <c r="E597" s="14"/>
      <c r="F597" s="18"/>
      <c r="G597" s="64"/>
      <c r="H597" s="90"/>
      <c r="I597" s="14"/>
      <c r="K597" s="14"/>
    </row>
    <row r="598" spans="5:11">
      <c r="E598" s="14"/>
      <c r="F598" s="18"/>
      <c r="G598" s="64"/>
      <c r="H598" s="90"/>
      <c r="I598" s="14"/>
      <c r="K598" s="14"/>
    </row>
    <row r="599" spans="5:11">
      <c r="E599" s="14"/>
      <c r="F599" s="18"/>
      <c r="G599" s="64"/>
      <c r="H599" s="90"/>
      <c r="I599" s="14"/>
      <c r="K599" s="14"/>
    </row>
    <row r="600" spans="5:11">
      <c r="E600" s="14"/>
      <c r="F600" s="18"/>
      <c r="G600" s="64"/>
      <c r="H600" s="90"/>
      <c r="I600" s="14"/>
      <c r="K600" s="14"/>
    </row>
    <row r="601" spans="5:11">
      <c r="E601" s="14"/>
      <c r="F601" s="18"/>
      <c r="G601" s="64"/>
      <c r="H601" s="90"/>
      <c r="I601" s="14"/>
      <c r="K601" s="14"/>
    </row>
    <row r="602" spans="5:11">
      <c r="E602" s="14"/>
      <c r="F602" s="18"/>
      <c r="G602" s="64"/>
      <c r="H602" s="90"/>
      <c r="I602" s="14"/>
      <c r="K602" s="14"/>
    </row>
    <row r="603" spans="5:11">
      <c r="E603" s="14"/>
      <c r="F603" s="18"/>
      <c r="G603" s="64"/>
      <c r="H603" s="90"/>
      <c r="I603" s="14"/>
      <c r="K603" s="14"/>
    </row>
    <row r="604" spans="5:11">
      <c r="E604" s="14"/>
      <c r="F604" s="18"/>
      <c r="G604" s="64"/>
      <c r="H604" s="90"/>
      <c r="I604" s="14"/>
      <c r="K604" s="14"/>
    </row>
    <row r="605" spans="5:11">
      <c r="E605" s="14"/>
      <c r="F605" s="18"/>
      <c r="G605" s="64"/>
      <c r="H605" s="90"/>
      <c r="I605" s="14"/>
      <c r="K605" s="14"/>
    </row>
    <row r="606" spans="5:11">
      <c r="E606" s="14"/>
      <c r="F606" s="18"/>
      <c r="G606" s="64"/>
      <c r="H606" s="90"/>
      <c r="I606" s="14"/>
      <c r="K606" s="14"/>
    </row>
    <row r="607" spans="5:11">
      <c r="E607" s="14"/>
      <c r="F607" s="18"/>
      <c r="G607" s="64"/>
      <c r="H607" s="90"/>
      <c r="I607" s="14"/>
      <c r="K607" s="14"/>
    </row>
    <row r="608" spans="5:11">
      <c r="E608" s="14"/>
      <c r="F608" s="18"/>
      <c r="G608" s="64"/>
      <c r="H608" s="90"/>
      <c r="I608" s="14"/>
      <c r="K608" s="14"/>
    </row>
    <row r="609" spans="5:11">
      <c r="E609" s="14"/>
      <c r="F609" s="18"/>
      <c r="G609" s="64"/>
      <c r="H609" s="90"/>
      <c r="I609" s="14"/>
      <c r="K609" s="14"/>
    </row>
    <row r="610" spans="5:11">
      <c r="E610" s="14"/>
      <c r="F610" s="18"/>
      <c r="G610" s="64"/>
      <c r="H610" s="90"/>
      <c r="I610" s="14"/>
      <c r="K610" s="14"/>
    </row>
    <row r="611" spans="5:11">
      <c r="E611" s="14"/>
      <c r="F611" s="18"/>
      <c r="G611" s="64"/>
      <c r="H611" s="90"/>
      <c r="I611" s="14"/>
      <c r="K611" s="14"/>
    </row>
    <row r="612" spans="5:11">
      <c r="E612" s="14"/>
      <c r="F612" s="18"/>
      <c r="G612" s="64"/>
      <c r="H612" s="90"/>
      <c r="I612" s="14"/>
      <c r="K612" s="14"/>
    </row>
    <row r="613" spans="5:11">
      <c r="E613" s="14"/>
      <c r="F613" s="18"/>
      <c r="G613" s="64"/>
      <c r="H613" s="90"/>
      <c r="I613" s="14"/>
      <c r="K613" s="14"/>
    </row>
    <row r="614" spans="5:11">
      <c r="E614" s="14"/>
      <c r="F614" s="18"/>
      <c r="G614" s="64"/>
      <c r="H614" s="90"/>
      <c r="I614" s="14"/>
      <c r="K614" s="14"/>
    </row>
    <row r="615" spans="5:11">
      <c r="E615" s="14"/>
      <c r="F615" s="18"/>
      <c r="G615" s="64"/>
      <c r="H615" s="90"/>
      <c r="I615" s="14"/>
      <c r="K615" s="14"/>
    </row>
    <row r="616" spans="5:11">
      <c r="E616" s="14"/>
      <c r="F616" s="18"/>
      <c r="G616" s="64"/>
      <c r="H616" s="90"/>
      <c r="I616" s="14"/>
      <c r="K616" s="14"/>
    </row>
    <row r="617" spans="5:11">
      <c r="E617" s="14"/>
      <c r="F617" s="18"/>
      <c r="G617" s="64"/>
      <c r="H617" s="90"/>
      <c r="I617" s="14"/>
      <c r="K617" s="14"/>
    </row>
    <row r="618" spans="5:11">
      <c r="E618" s="14"/>
      <c r="F618" s="18"/>
      <c r="G618" s="64"/>
      <c r="H618" s="90"/>
      <c r="I618" s="14"/>
      <c r="K618" s="14"/>
    </row>
    <row r="619" spans="5:11">
      <c r="E619" s="14"/>
      <c r="F619" s="18"/>
      <c r="G619" s="64"/>
      <c r="H619" s="90"/>
      <c r="I619" s="14"/>
      <c r="K619" s="14"/>
    </row>
    <row r="620" spans="5:11">
      <c r="E620" s="14"/>
      <c r="F620" s="18"/>
      <c r="G620" s="64"/>
      <c r="H620" s="90"/>
      <c r="I620" s="14"/>
      <c r="K620" s="14"/>
    </row>
    <row r="621" spans="5:11">
      <c r="E621" s="14"/>
      <c r="F621" s="18"/>
      <c r="G621" s="64"/>
      <c r="H621" s="90"/>
      <c r="I621" s="14"/>
      <c r="K621" s="14"/>
    </row>
    <row r="622" spans="5:11">
      <c r="E622" s="14"/>
      <c r="F622" s="18"/>
      <c r="G622" s="64"/>
      <c r="H622" s="90"/>
      <c r="I622" s="14"/>
      <c r="K622" s="14"/>
    </row>
    <row r="623" spans="5:11">
      <c r="E623" s="14"/>
      <c r="F623" s="18"/>
      <c r="G623" s="64"/>
      <c r="H623" s="90"/>
      <c r="I623" s="14"/>
      <c r="K623" s="14"/>
    </row>
    <row r="624" spans="5:11">
      <c r="E624" s="14"/>
      <c r="F624" s="18"/>
      <c r="G624" s="64"/>
      <c r="H624" s="90"/>
      <c r="I624" s="14"/>
      <c r="K624" s="14"/>
    </row>
    <row r="625" spans="5:11">
      <c r="E625" s="14"/>
      <c r="F625" s="18"/>
      <c r="G625" s="64"/>
      <c r="H625" s="90"/>
      <c r="I625" s="14"/>
      <c r="K625" s="14"/>
    </row>
    <row r="626" spans="5:11">
      <c r="E626" s="14"/>
      <c r="F626" s="18"/>
      <c r="G626" s="64"/>
      <c r="H626" s="90"/>
      <c r="I626" s="14"/>
      <c r="K626" s="14"/>
    </row>
    <row r="627" spans="5:11">
      <c r="E627" s="14"/>
      <c r="F627" s="18"/>
      <c r="G627" s="64"/>
      <c r="H627" s="90"/>
      <c r="I627" s="14"/>
      <c r="K627" s="14"/>
    </row>
    <row r="628" spans="5:11">
      <c r="E628" s="14"/>
      <c r="F628" s="18"/>
      <c r="G628" s="64"/>
      <c r="H628" s="90"/>
      <c r="I628" s="14"/>
      <c r="K628" s="14"/>
    </row>
    <row r="629" spans="5:11">
      <c r="E629" s="14"/>
      <c r="F629" s="18"/>
      <c r="G629" s="64"/>
      <c r="H629" s="90"/>
      <c r="I629" s="14"/>
      <c r="K629" s="14"/>
    </row>
    <row r="630" spans="5:11">
      <c r="E630" s="14"/>
      <c r="F630" s="18"/>
      <c r="G630" s="64"/>
      <c r="H630" s="90"/>
      <c r="I630" s="14"/>
      <c r="K630" s="14"/>
    </row>
    <row r="631" spans="5:11">
      <c r="E631" s="14"/>
      <c r="F631" s="18"/>
      <c r="G631" s="64"/>
      <c r="H631" s="90"/>
      <c r="I631" s="14"/>
      <c r="K631" s="14"/>
    </row>
    <row r="632" spans="5:11">
      <c r="E632" s="14"/>
      <c r="F632" s="18"/>
      <c r="G632" s="64"/>
      <c r="H632" s="90"/>
      <c r="I632" s="14"/>
      <c r="K632" s="14"/>
    </row>
    <row r="633" spans="5:11">
      <c r="E633" s="14"/>
      <c r="F633" s="18"/>
      <c r="G633" s="64"/>
      <c r="H633" s="90"/>
      <c r="I633" s="14"/>
      <c r="K633" s="14"/>
    </row>
    <row r="634" spans="5:11">
      <c r="E634" s="14"/>
      <c r="F634" s="18"/>
      <c r="G634" s="64"/>
      <c r="H634" s="90"/>
      <c r="I634" s="14"/>
      <c r="K634" s="14"/>
    </row>
    <row r="635" spans="5:11">
      <c r="E635" s="14"/>
      <c r="F635" s="18"/>
      <c r="G635" s="64"/>
      <c r="H635" s="90"/>
      <c r="I635" s="14"/>
      <c r="K635" s="14"/>
    </row>
    <row r="636" spans="5:11">
      <c r="E636" s="14"/>
      <c r="F636" s="18"/>
      <c r="G636" s="64"/>
      <c r="H636" s="90"/>
      <c r="I636" s="14"/>
      <c r="K636" s="14"/>
    </row>
    <row r="637" spans="5:11">
      <c r="E637" s="14"/>
      <c r="F637" s="18"/>
      <c r="G637" s="64"/>
      <c r="H637" s="90"/>
      <c r="I637" s="14"/>
      <c r="K637" s="14"/>
    </row>
    <row r="638" spans="5:11">
      <c r="E638" s="14"/>
      <c r="F638" s="18"/>
      <c r="G638" s="64"/>
      <c r="H638" s="90"/>
      <c r="I638" s="14"/>
      <c r="K638" s="14"/>
    </row>
    <row r="639" spans="5:11">
      <c r="E639" s="14"/>
      <c r="F639" s="18"/>
      <c r="G639" s="64"/>
      <c r="H639" s="90"/>
      <c r="I639" s="14"/>
      <c r="K639" s="14"/>
    </row>
    <row r="640" spans="5:11">
      <c r="E640" s="14"/>
      <c r="F640" s="18"/>
      <c r="G640" s="64"/>
      <c r="H640" s="90"/>
      <c r="I640" s="14"/>
      <c r="K640" s="14"/>
    </row>
    <row r="641" spans="5:11">
      <c r="E641" s="14"/>
      <c r="F641" s="18"/>
      <c r="G641" s="64"/>
      <c r="H641" s="90"/>
      <c r="I641" s="14"/>
      <c r="K641" s="14"/>
    </row>
    <row r="642" spans="5:11">
      <c r="E642" s="14"/>
      <c r="F642" s="18"/>
      <c r="G642" s="64"/>
      <c r="H642" s="90"/>
      <c r="I642" s="14"/>
      <c r="K642" s="14"/>
    </row>
  </sheetData>
  <mergeCells count="64">
    <mergeCell ref="I67:K67"/>
    <mergeCell ref="I45:K45"/>
    <mergeCell ref="I61:K61"/>
    <mergeCell ref="I62:K62"/>
    <mergeCell ref="I63:K63"/>
    <mergeCell ref="I64:K64"/>
    <mergeCell ref="I65:K65"/>
    <mergeCell ref="I66:K66"/>
    <mergeCell ref="I58:K58"/>
    <mergeCell ref="I59:K59"/>
    <mergeCell ref="I60:K60"/>
    <mergeCell ref="I51:K51"/>
    <mergeCell ref="I52:K52"/>
    <mergeCell ref="I54:K54"/>
    <mergeCell ref="I53:K53"/>
    <mergeCell ref="I56:K56"/>
    <mergeCell ref="I44:K44"/>
    <mergeCell ref="I48:K48"/>
    <mergeCell ref="I49:K49"/>
    <mergeCell ref="I40:K40"/>
    <mergeCell ref="I41:K41"/>
    <mergeCell ref="I42:K42"/>
    <mergeCell ref="I43:K43"/>
    <mergeCell ref="I47:K47"/>
    <mergeCell ref="I46:K46"/>
    <mergeCell ref="I26:K26"/>
    <mergeCell ref="I39:K39"/>
    <mergeCell ref="I28:K28"/>
    <mergeCell ref="I29:K29"/>
    <mergeCell ref="I30:K30"/>
    <mergeCell ref="I31:K31"/>
    <mergeCell ref="I32:K32"/>
    <mergeCell ref="I33:K33"/>
    <mergeCell ref="I34:K34"/>
    <mergeCell ref="I35:K35"/>
    <mergeCell ref="I36:K36"/>
    <mergeCell ref="I37:K37"/>
    <mergeCell ref="I38:K38"/>
    <mergeCell ref="I16:K16"/>
    <mergeCell ref="I22:K22"/>
    <mergeCell ref="I23:K23"/>
    <mergeCell ref="I24:K24"/>
    <mergeCell ref="I25:K25"/>
    <mergeCell ref="B1:K1"/>
    <mergeCell ref="B2:K2"/>
    <mergeCell ref="B3:K3"/>
    <mergeCell ref="B4:K4"/>
    <mergeCell ref="B5:K5"/>
    <mergeCell ref="I57:K57"/>
    <mergeCell ref="I27:K27"/>
    <mergeCell ref="I21:K21"/>
    <mergeCell ref="B6:K6"/>
    <mergeCell ref="I8:K8"/>
    <mergeCell ref="I9:K9"/>
    <mergeCell ref="I10:K10"/>
    <mergeCell ref="I11:K11"/>
    <mergeCell ref="I17:K17"/>
    <mergeCell ref="I12:K12"/>
    <mergeCell ref="I13:K13"/>
    <mergeCell ref="I14:K14"/>
    <mergeCell ref="I15:K15"/>
    <mergeCell ref="I18:K18"/>
    <mergeCell ref="I19:K19"/>
    <mergeCell ref="I20:K20"/>
  </mergeCells>
  <phoneticPr fontId="0" type="noConversion"/>
  <printOptions horizontalCentered="1"/>
  <pageMargins left="0.2" right="0.2" top="0.7" bottom="0.4" header="0.5" footer="0.2"/>
  <pageSetup scale="67" fitToHeight="4" orientation="landscape" horizontalDpi="300" verticalDpi="300" r:id="rId1"/>
  <headerFooter alignWithMargins="0">
    <oddFooter>&amp;CUse or disclosure of data contained in this sheet is subject to the restriction on the title page of this document.</oddFooter>
  </headerFooter>
  <rowBreaks count="1" manualBreakCount="1">
    <brk id="28"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E9169FD5C8E4B970E8C1ECBB36C70" ma:contentTypeVersion="23" ma:contentTypeDescription="Create a new document." ma:contentTypeScope="" ma:versionID="80c9ff6fbf5e148e1e3abc6ef9521f56">
  <xsd:schema xmlns:xsd="http://www.w3.org/2001/XMLSchema" xmlns:xs="http://www.w3.org/2001/XMLSchema" xmlns:p="http://schemas.microsoft.com/office/2006/metadata/properties" xmlns:ns1="http://schemas.microsoft.com/sharepoint/v3" xmlns:ns2="83a60c9b-d227-463e-aff6-4e6978cccb8b" xmlns:ns3="bb24f0e0-270c-45aa-b74b-1e01fc38c26e" targetNamespace="http://schemas.microsoft.com/office/2006/metadata/properties" ma:root="true" ma:fieldsID="d1aecabfb7ffd9e2aa7848083dd0085f" ns1:_="" ns2:_="" ns3:_="">
    <xsd:import namespace="http://schemas.microsoft.com/sharepoint/v3"/>
    <xsd:import namespace="83a60c9b-d227-463e-aff6-4e6978cccb8b"/>
    <xsd:import namespace="bb24f0e0-270c-45aa-b74b-1e01fc38c26e"/>
    <xsd:element name="properties">
      <xsd:complexType>
        <xsd:sequence>
          <xsd:element name="documentManagement">
            <xsd:complexType>
              <xsd:all>
                <xsd:element ref="ns2:hb7732f66b734bb7a2baea8c29bf423a" minOccurs="0"/>
                <xsd:element ref="ns2:TaxCatchAll"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1:_ip_UnifiedCompliancePolicyProperties" minOccurs="0"/>
                <xsd:element ref="ns1:_ip_UnifiedCompliancePolicyUIActio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0c9b-d227-463e-aff6-4e6978cccb8b" elementFormDefault="qualified">
    <xsd:import namespace="http://schemas.microsoft.com/office/2006/documentManagement/types"/>
    <xsd:import namespace="http://schemas.microsoft.com/office/infopath/2007/PartnerControls"/>
    <xsd:element name="hb7732f66b734bb7a2baea8c29bf423a" ma:index="9" nillable="true" ma:taxonomy="true" ma:internalName="hb7732f66b734bb7a2baea8c29bf423a" ma:taxonomyFieldName="Programs" ma:displayName="Programs" ma:fieldId="{1b7732f6-6b73-4bb7-a2ba-ea8c29bf423a}" ma:taxonomyMulti="true" ma:sspId="fe952b0e-87b1-4651-bd97-4ae9bbb31ca5" ma:termSetId="77eb5a22-eacd-4a56-8e87-3b6b85d80ea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a4b2d30-8d74-464b-a108-d1bd39522f51}" ma:internalName="TaxCatchAll" ma:showField="CatchAllData" ma:web="83a60c9b-d227-463e-aff6-4e6978cccb8b">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4f0e0-270c-45aa-b74b-1e01fc38c26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e952b0e-87b1-4651-bd97-4ae9bbb31ca5" ma:termSetId="09814cd3-568e-fe90-9814-8d621ff8fb84" ma:anchorId="fba54fb3-c3e1-fe81-a776-ca4b69148c4d" ma:open="true" ma:isKeyword="false">
      <xsd:complexType>
        <xsd:sequence>
          <xsd:element ref="pc:Terms" minOccurs="0" maxOccurs="1"/>
        </xsd:sequence>
      </xsd:complex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3a60c9b-d227-463e-aff6-4e6978cccb8b">
      <Value>1</Value>
    </TaxCatchAll>
    <hb7732f66b734bb7a2baea8c29bf423a xmlns="83a60c9b-d227-463e-aff6-4e6978cccb8b">
      <Terms xmlns="http://schemas.microsoft.com/office/infopath/2007/PartnerControls">
        <TermInfo xmlns="http://schemas.microsoft.com/office/infopath/2007/PartnerControls">
          <TermName xmlns="http://schemas.microsoft.com/office/infopath/2007/PartnerControls">7004</TermName>
          <TermId xmlns="http://schemas.microsoft.com/office/infopath/2007/PartnerControls">24fd10cc-4a36-408f-8de0-efa5e577578c</TermId>
        </TermInfo>
      </Terms>
    </hb7732f66b734bb7a2baea8c29bf423a>
    <lcf76f155ced4ddcb4097134ff3c332f xmlns="bb24f0e0-270c-45aa-b74b-1e01fc38c2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03A0CAD-579F-4153-BCE1-1410340F5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a60c9b-d227-463e-aff6-4e6978cccb8b"/>
    <ds:schemaRef ds:uri="bb24f0e0-270c-45aa-b74b-1e01fc38c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2B6FF8-A241-4671-B0CA-3A6C732D40B7}">
  <ds:schemaRefs>
    <ds:schemaRef ds:uri="http://schemas.microsoft.com/sharepoint/v3/contenttype/forms"/>
  </ds:schemaRefs>
</ds:datastoreItem>
</file>

<file path=customXml/itemProps3.xml><?xml version="1.0" encoding="utf-8"?>
<ds:datastoreItem xmlns:ds="http://schemas.openxmlformats.org/officeDocument/2006/customXml" ds:itemID="{8CB5D013-28EC-43D6-8335-64876D36C335}">
  <ds:schemaRefs>
    <ds:schemaRef ds:uri="http://schemas.microsoft.com/office/2006/documentManagement/types"/>
    <ds:schemaRef ds:uri="83a60c9b-d227-463e-aff6-4e6978cccb8b"/>
    <ds:schemaRef ds:uri="http://purl.org/dc/terms/"/>
    <ds:schemaRef ds:uri="bb24f0e0-270c-45aa-b74b-1e01fc38c26e"/>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CE6B29E8-2E43-4DBE-8D96-A8281478C11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Detailed Budget</vt:lpstr>
      <vt:lpstr>'Detailed Budget'!Print_Area</vt:lpstr>
      <vt:lpstr>'Detailed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Duthie</dc:creator>
  <cp:keywords/>
  <dc:description/>
  <cp:lastModifiedBy>Rebecca Birkholz</cp:lastModifiedBy>
  <cp:revision/>
  <dcterms:created xsi:type="dcterms:W3CDTF">2001-02-08T22:34:55Z</dcterms:created>
  <dcterms:modified xsi:type="dcterms:W3CDTF">2025-01-14T21:49:31Z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34ad47a874446c1834091d4d806e505">
    <vt:lpwstr>USAID|5fd25417-ff17-459f-9b4e-6bf0bf76ab0b</vt:lpwstr>
  </property>
  <property fmtid="{D5CDD505-2E9C-101B-9397-08002B2CF9AE}" pid="3" name="Donors">
    <vt:lpwstr>10;#USAID|5fd25417-ff17-459f-9b4e-6bf0bf76ab0b</vt:lpwstr>
  </property>
  <property fmtid="{D5CDD505-2E9C-101B-9397-08002B2CF9AE}" pid="4" name="d717161e0d1c452397c924cbf031d582">
    <vt:lpwstr>Liberia|10905f1c-9df9-486f-9a38-b0757f2e7274</vt:lpwstr>
  </property>
  <property fmtid="{D5CDD505-2E9C-101B-9397-08002B2CF9AE}" pid="5" name="m017e8a3ad3a468882cbc18317e0d9d1">
    <vt:lpwstr>Education|842516d4-8f0a-4aa3-8ce7-21beb0947c25</vt:lpwstr>
  </property>
  <property fmtid="{D5CDD505-2E9C-101B-9397-08002B2CF9AE}" pid="6" name="Fiscal Year">
    <vt:lpwstr>2021</vt:lpwstr>
  </property>
  <property fmtid="{D5CDD505-2E9C-101B-9397-08002B2CF9AE}" pid="7" name="Country">
    <vt:lpwstr>66;#Liberia|10905f1c-9df9-486f-9a38-b0757f2e7274</vt:lpwstr>
  </property>
  <property fmtid="{D5CDD505-2E9C-101B-9397-08002B2CF9AE}" pid="8" name="TaxCatchAll">
    <vt:lpwstr>1;#7004|24fd10cc-4a36-408f-8de0-efa5e577578c</vt:lpwstr>
  </property>
  <property fmtid="{D5CDD505-2E9C-101B-9397-08002B2CF9AE}" pid="9" name="Practice">
    <vt:lpwstr>7;#Education|842516d4-8f0a-4aa3-8ce7-21beb0947c25</vt:lpwstr>
  </property>
  <property fmtid="{D5CDD505-2E9C-101B-9397-08002B2CF9AE}" pid="10" name="_ip_UnifiedCompliancePolicyUIAction">
    <vt:lpwstr/>
  </property>
  <property fmtid="{D5CDD505-2E9C-101B-9397-08002B2CF9AE}" pid="11" name="Sign-off status">
    <vt:lpwstr/>
  </property>
  <property fmtid="{D5CDD505-2E9C-101B-9397-08002B2CF9AE}" pid="12" name="_ip_UnifiedCompliancePolicyProperties">
    <vt:lpwstr/>
  </property>
  <property fmtid="{D5CDD505-2E9C-101B-9397-08002B2CF9AE}" pid="13" name="Programs">
    <vt:lpwstr>1;#7004|24fd10cc-4a36-408f-8de0-efa5e577578c</vt:lpwstr>
  </property>
  <property fmtid="{D5CDD505-2E9C-101B-9397-08002B2CF9AE}" pid="14" name="hb7732f66b734bb7a2baea8c29bf423a">
    <vt:lpwstr>7004|24fd10cc-4a36-408f-8de0-efa5e577578c</vt:lpwstr>
  </property>
  <property fmtid="{D5CDD505-2E9C-101B-9397-08002B2CF9AE}" pid="15" name="ContentTypeId">
    <vt:lpwstr>0x0101001F5E9169FD5C8E4B970E8C1ECBB36C70</vt:lpwstr>
  </property>
  <property fmtid="{D5CDD505-2E9C-101B-9397-08002B2CF9AE}" pid="16" name="MediaServiceImageTags">
    <vt:lpwstr/>
  </property>
</Properties>
</file>